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D:\Google Drive\Chez monsieur Paul\Documents\Mathématiques\Numération\Evaluation diagnostique CM2\"/>
    </mc:Choice>
  </mc:AlternateContent>
  <xr:revisionPtr revIDLastSave="0" documentId="13_ncr:1_{D96E4879-1EDF-4475-B04A-22AB108C734C}" xr6:coauthVersionLast="34" xr6:coauthVersionMax="34" xr10:uidLastSave="{00000000-0000-0000-0000-000000000000}"/>
  <workbookProtection lockStructure="1"/>
  <bookViews>
    <workbookView xWindow="120" yWindow="345" windowWidth="15600" windowHeight="6990" firstSheet="2" activeTab="5" xr2:uid="{00000000-000D-0000-FFFF-FFFF00000000}"/>
  </bookViews>
  <sheets>
    <sheet name="Renseignements" sheetId="7" r:id="rId1"/>
    <sheet name="Listes élèves" sheetId="1" r:id="rId2"/>
    <sheet name="Saisie des résultats" sheetId="2" r:id="rId3"/>
    <sheet name="Synthèse des élèves" sheetId="3" r:id="rId4"/>
    <sheet name="Synthèse de la classe" sheetId="6" r:id="rId5"/>
    <sheet name="Résultats de la classe" sheetId="8" r:id="rId6"/>
    <sheet name="Compétences travaillées" sheetId="4" r:id="rId7"/>
    <sheet name="Traitement des résultats" sheetId="5" state="hidden" r:id="rId8"/>
  </sheets>
  <definedNames>
    <definedName name="quatrenotes">'Saisie des résultats'!$S$5:$S$9</definedName>
    <definedName name="troisnotes">'Saisie des résultats'!$T$5:$T$8</definedName>
    <definedName name="_xlnm.Print_Area" localSheetId="3">'Synthèse des élèves'!$A$1:$P$9</definedName>
  </definedNames>
  <calcPr calcId="179021"/>
</workbook>
</file>

<file path=xl/calcChain.xml><?xml version="1.0" encoding="utf-8"?>
<calcChain xmlns="http://schemas.openxmlformats.org/spreadsheetml/2006/main">
  <c r="U4" i="2" l="1"/>
  <c r="V4" i="2"/>
  <c r="W4" i="2"/>
  <c r="X4" i="2"/>
  <c r="Y4" i="2"/>
  <c r="Z4" i="2"/>
  <c r="AA4" i="2"/>
  <c r="AB4" i="2"/>
  <c r="AC4" i="2"/>
  <c r="AD4" i="2"/>
  <c r="AE4" i="2"/>
  <c r="AF4" i="2"/>
  <c r="AG4" i="2"/>
  <c r="AH4" i="2"/>
  <c r="AI4" i="2"/>
  <c r="AJ4" i="2"/>
  <c r="AK4" i="2"/>
  <c r="U5" i="2"/>
  <c r="V5" i="2"/>
  <c r="W5" i="2"/>
  <c r="X5" i="2"/>
  <c r="Y5" i="2"/>
  <c r="Z5" i="2"/>
  <c r="AA5" i="2"/>
  <c r="AB5" i="2"/>
  <c r="AC5" i="2"/>
  <c r="AD5" i="2"/>
  <c r="AE5" i="2"/>
  <c r="AF5" i="2"/>
  <c r="AG5" i="2"/>
  <c r="AH5" i="2"/>
  <c r="AI5" i="2"/>
  <c r="AJ5" i="2"/>
  <c r="AK5" i="2"/>
  <c r="U6" i="2"/>
  <c r="V6" i="2"/>
  <c r="W6" i="2"/>
  <c r="X6" i="2"/>
  <c r="Y6" i="2"/>
  <c r="Z6" i="2"/>
  <c r="AA6" i="2"/>
  <c r="AB6" i="2"/>
  <c r="AC6" i="2"/>
  <c r="AD6" i="2"/>
  <c r="AE6" i="2"/>
  <c r="AF6" i="2"/>
  <c r="AG6" i="2"/>
  <c r="AH6" i="2"/>
  <c r="AI6" i="2"/>
  <c r="AJ6" i="2"/>
  <c r="AK6" i="2"/>
  <c r="U7" i="2"/>
  <c r="V7" i="2"/>
  <c r="W7" i="2"/>
  <c r="X7" i="2"/>
  <c r="Y7" i="2"/>
  <c r="Z7" i="2"/>
  <c r="AA7" i="2"/>
  <c r="AB7" i="2"/>
  <c r="AC7" i="2"/>
  <c r="AD7" i="2"/>
  <c r="AE7" i="2"/>
  <c r="AF7" i="2"/>
  <c r="AG7" i="2"/>
  <c r="AH7" i="2"/>
  <c r="AI7" i="2"/>
  <c r="AJ7" i="2"/>
  <c r="AK7" i="2"/>
  <c r="U8" i="2"/>
  <c r="V8" i="2"/>
  <c r="W8" i="2"/>
  <c r="X8" i="2"/>
  <c r="Y8" i="2"/>
  <c r="Z8" i="2"/>
  <c r="AA8" i="2"/>
  <c r="AB8" i="2"/>
  <c r="AC8" i="2"/>
  <c r="AD8" i="2"/>
  <c r="AE8" i="2"/>
  <c r="AF8" i="2"/>
  <c r="AG8" i="2"/>
  <c r="AH8" i="2"/>
  <c r="AI8" i="2"/>
  <c r="AJ8" i="2"/>
  <c r="AK8" i="2"/>
  <c r="U9" i="2"/>
  <c r="V9" i="2"/>
  <c r="W9" i="2"/>
  <c r="X9" i="2"/>
  <c r="Y9" i="2"/>
  <c r="Z9" i="2"/>
  <c r="AA9" i="2"/>
  <c r="AB9" i="2"/>
  <c r="AC9" i="2"/>
  <c r="AD9" i="2"/>
  <c r="AE9" i="2"/>
  <c r="AF9" i="2"/>
  <c r="AG9" i="2"/>
  <c r="AH9" i="2"/>
  <c r="AI9" i="2"/>
  <c r="AJ9" i="2"/>
  <c r="AK9" i="2"/>
  <c r="U10" i="2"/>
  <c r="V10" i="2"/>
  <c r="W10" i="2"/>
  <c r="X10" i="2"/>
  <c r="Y10" i="2"/>
  <c r="Z10" i="2"/>
  <c r="AA10" i="2"/>
  <c r="AB10" i="2"/>
  <c r="AC10" i="2"/>
  <c r="AD10" i="2"/>
  <c r="AE10" i="2"/>
  <c r="AF10" i="2"/>
  <c r="AG10" i="2"/>
  <c r="AH10" i="2"/>
  <c r="AI10" i="2"/>
  <c r="AJ10" i="2"/>
  <c r="AK10" i="2"/>
  <c r="U11" i="2"/>
  <c r="V11" i="2"/>
  <c r="W11" i="2"/>
  <c r="X11" i="2"/>
  <c r="Y11" i="2"/>
  <c r="Z11" i="2"/>
  <c r="AA11" i="2"/>
  <c r="AB11" i="2"/>
  <c r="AC11" i="2"/>
  <c r="AD11" i="2"/>
  <c r="AE11" i="2"/>
  <c r="AF11" i="2"/>
  <c r="AG11" i="2"/>
  <c r="AH11" i="2"/>
  <c r="AI11" i="2"/>
  <c r="AJ11" i="2"/>
  <c r="AK11" i="2"/>
  <c r="U12" i="2"/>
  <c r="V12" i="2"/>
  <c r="W12" i="2"/>
  <c r="X12" i="2"/>
  <c r="Y12" i="2"/>
  <c r="Z12" i="2"/>
  <c r="AA12" i="2"/>
  <c r="AB12" i="2"/>
  <c r="AC12" i="2"/>
  <c r="AD12" i="2"/>
  <c r="AE12" i="2"/>
  <c r="AF12" i="2"/>
  <c r="AG12" i="2"/>
  <c r="AH12" i="2"/>
  <c r="AI12" i="2"/>
  <c r="AJ12" i="2"/>
  <c r="AK12" i="2"/>
  <c r="U13" i="2"/>
  <c r="V13" i="2"/>
  <c r="W13" i="2"/>
  <c r="X13" i="2"/>
  <c r="Y13" i="2"/>
  <c r="Z13" i="2"/>
  <c r="AA13" i="2"/>
  <c r="AB13" i="2"/>
  <c r="AC13" i="2"/>
  <c r="AD13" i="2"/>
  <c r="AE13" i="2"/>
  <c r="AF13" i="2"/>
  <c r="AG13" i="2"/>
  <c r="AH13" i="2"/>
  <c r="AI13" i="2"/>
  <c r="AJ13" i="2"/>
  <c r="AK13" i="2"/>
  <c r="U14" i="2"/>
  <c r="V14" i="2"/>
  <c r="W14" i="2"/>
  <c r="X14" i="2"/>
  <c r="Y14" i="2"/>
  <c r="Z14" i="2"/>
  <c r="AA14" i="2"/>
  <c r="AB14" i="2"/>
  <c r="AC14" i="2"/>
  <c r="AD14" i="2"/>
  <c r="AE14" i="2"/>
  <c r="AF14" i="2"/>
  <c r="AG14" i="2"/>
  <c r="AH14" i="2"/>
  <c r="AI14" i="2"/>
  <c r="AJ14" i="2"/>
  <c r="AK14" i="2"/>
  <c r="U15" i="2"/>
  <c r="V15" i="2"/>
  <c r="W15" i="2"/>
  <c r="X15" i="2"/>
  <c r="Y15" i="2"/>
  <c r="Z15" i="2"/>
  <c r="AA15" i="2"/>
  <c r="AB15" i="2"/>
  <c r="AC15" i="2"/>
  <c r="AD15" i="2"/>
  <c r="AE15" i="2"/>
  <c r="AF15" i="2"/>
  <c r="AG15" i="2"/>
  <c r="AH15" i="2"/>
  <c r="AI15" i="2"/>
  <c r="AJ15" i="2"/>
  <c r="AK15" i="2"/>
  <c r="U16" i="2"/>
  <c r="V16" i="2"/>
  <c r="W16" i="2"/>
  <c r="X16" i="2"/>
  <c r="Y16" i="2"/>
  <c r="Z16" i="2"/>
  <c r="AA16" i="2"/>
  <c r="AB16" i="2"/>
  <c r="AC16" i="2"/>
  <c r="AD16" i="2"/>
  <c r="AE16" i="2"/>
  <c r="AF16" i="2"/>
  <c r="AG16" i="2"/>
  <c r="AH16" i="2"/>
  <c r="AI16" i="2"/>
  <c r="AJ16" i="2"/>
  <c r="AK16" i="2"/>
  <c r="U17" i="2"/>
  <c r="V17" i="2"/>
  <c r="W17" i="2"/>
  <c r="X17" i="2"/>
  <c r="Y17" i="2"/>
  <c r="Z17" i="2"/>
  <c r="AA17" i="2"/>
  <c r="AB17" i="2"/>
  <c r="AC17" i="2"/>
  <c r="AD17" i="2"/>
  <c r="AE17" i="2"/>
  <c r="AF17" i="2"/>
  <c r="AG17" i="2"/>
  <c r="AH17" i="2"/>
  <c r="AI17" i="2"/>
  <c r="AJ17" i="2"/>
  <c r="AK17" i="2"/>
  <c r="U18" i="2"/>
  <c r="V18" i="2"/>
  <c r="W18" i="2"/>
  <c r="X18" i="2"/>
  <c r="Y18" i="2"/>
  <c r="Z18" i="2"/>
  <c r="AA18" i="2"/>
  <c r="AB18" i="2"/>
  <c r="AC18" i="2"/>
  <c r="AD18" i="2"/>
  <c r="AE18" i="2"/>
  <c r="AF18" i="2"/>
  <c r="AG18" i="2"/>
  <c r="AH18" i="2"/>
  <c r="AI18" i="2"/>
  <c r="AJ18" i="2"/>
  <c r="AK18" i="2"/>
  <c r="U19" i="2"/>
  <c r="V19" i="2"/>
  <c r="W19" i="2"/>
  <c r="X19" i="2"/>
  <c r="Y19" i="2"/>
  <c r="Z19" i="2"/>
  <c r="AA19" i="2"/>
  <c r="AB19" i="2"/>
  <c r="AC19" i="2"/>
  <c r="AD19" i="2"/>
  <c r="AE19" i="2"/>
  <c r="AF19" i="2"/>
  <c r="AG19" i="2"/>
  <c r="AH19" i="2"/>
  <c r="AI19" i="2"/>
  <c r="AJ19" i="2"/>
  <c r="AK19" i="2"/>
  <c r="U20" i="2"/>
  <c r="V20" i="2"/>
  <c r="W20" i="2"/>
  <c r="X20" i="2"/>
  <c r="Y20" i="2"/>
  <c r="Z20" i="2"/>
  <c r="AA20" i="2"/>
  <c r="AB20" i="2"/>
  <c r="AC20" i="2"/>
  <c r="AD20" i="2"/>
  <c r="AE20" i="2"/>
  <c r="AF20" i="2"/>
  <c r="AG20" i="2"/>
  <c r="AH20" i="2"/>
  <c r="AI20" i="2"/>
  <c r="AJ20" i="2"/>
  <c r="AK20" i="2"/>
  <c r="U21" i="2"/>
  <c r="V21" i="2"/>
  <c r="W21" i="2"/>
  <c r="X21" i="2"/>
  <c r="Y21" i="2"/>
  <c r="Z21" i="2"/>
  <c r="AA21" i="2"/>
  <c r="AB21" i="2"/>
  <c r="AC21" i="2"/>
  <c r="AD21" i="2"/>
  <c r="AE21" i="2"/>
  <c r="AF21" i="2"/>
  <c r="AG21" i="2"/>
  <c r="AH21" i="2"/>
  <c r="AI21" i="2"/>
  <c r="AJ21" i="2"/>
  <c r="AK21" i="2"/>
  <c r="U22" i="2"/>
  <c r="V22" i="2"/>
  <c r="W22" i="2"/>
  <c r="X22" i="2"/>
  <c r="Y22" i="2"/>
  <c r="Z22" i="2"/>
  <c r="AA22" i="2"/>
  <c r="AB22" i="2"/>
  <c r="AC22" i="2"/>
  <c r="AD22" i="2"/>
  <c r="AE22" i="2"/>
  <c r="AF22" i="2"/>
  <c r="AG22" i="2"/>
  <c r="AH22" i="2"/>
  <c r="AI22" i="2"/>
  <c r="AJ22" i="2"/>
  <c r="AK22" i="2"/>
  <c r="U23" i="2"/>
  <c r="V23" i="2"/>
  <c r="W23" i="2"/>
  <c r="X23" i="2"/>
  <c r="Y23" i="2"/>
  <c r="Z23" i="2"/>
  <c r="AA23" i="2"/>
  <c r="AB23" i="2"/>
  <c r="AC23" i="2"/>
  <c r="AD23" i="2"/>
  <c r="AE23" i="2"/>
  <c r="AF23" i="2"/>
  <c r="AG23" i="2"/>
  <c r="AH23" i="2"/>
  <c r="AI23" i="2"/>
  <c r="AJ23" i="2"/>
  <c r="AK23" i="2"/>
  <c r="U24" i="2"/>
  <c r="V24" i="2"/>
  <c r="W24" i="2"/>
  <c r="X24" i="2"/>
  <c r="Y24" i="2"/>
  <c r="Z24" i="2"/>
  <c r="AA24" i="2"/>
  <c r="AB24" i="2"/>
  <c r="AC24" i="2"/>
  <c r="AD24" i="2"/>
  <c r="AE24" i="2"/>
  <c r="AF24" i="2"/>
  <c r="AG24" i="2"/>
  <c r="AH24" i="2"/>
  <c r="AI24" i="2"/>
  <c r="AJ24" i="2"/>
  <c r="AK24" i="2"/>
  <c r="U25" i="2"/>
  <c r="V25" i="2"/>
  <c r="W25" i="2"/>
  <c r="X25" i="2"/>
  <c r="Y25" i="2"/>
  <c r="Z25" i="2"/>
  <c r="AA25" i="2"/>
  <c r="AB25" i="2"/>
  <c r="AC25" i="2"/>
  <c r="AD25" i="2"/>
  <c r="AE25" i="2"/>
  <c r="AF25" i="2"/>
  <c r="AG25" i="2"/>
  <c r="AH25" i="2"/>
  <c r="AI25" i="2"/>
  <c r="AJ25" i="2"/>
  <c r="AK25" i="2"/>
  <c r="U26" i="2"/>
  <c r="V26" i="2"/>
  <c r="W26" i="2"/>
  <c r="X26" i="2"/>
  <c r="Y26" i="2"/>
  <c r="Z26" i="2"/>
  <c r="AA26" i="2"/>
  <c r="AB26" i="2"/>
  <c r="AC26" i="2"/>
  <c r="AD26" i="2"/>
  <c r="AE26" i="2"/>
  <c r="AF26" i="2"/>
  <c r="AG26" i="2"/>
  <c r="AH26" i="2"/>
  <c r="AI26" i="2"/>
  <c r="AJ26" i="2"/>
  <c r="AK26" i="2"/>
  <c r="U27" i="2"/>
  <c r="V27" i="2"/>
  <c r="W27" i="2"/>
  <c r="X27" i="2"/>
  <c r="Y27" i="2"/>
  <c r="Z27" i="2"/>
  <c r="AA27" i="2"/>
  <c r="AB27" i="2"/>
  <c r="AC27" i="2"/>
  <c r="AD27" i="2"/>
  <c r="AE27" i="2"/>
  <c r="AF27" i="2"/>
  <c r="AG27" i="2"/>
  <c r="AH27" i="2"/>
  <c r="AI27" i="2"/>
  <c r="AJ27" i="2"/>
  <c r="AK27" i="2"/>
  <c r="U28" i="2"/>
  <c r="V28" i="2"/>
  <c r="W28" i="2"/>
  <c r="X28" i="2"/>
  <c r="Y28" i="2"/>
  <c r="Z28" i="2"/>
  <c r="AA28" i="2"/>
  <c r="AB28" i="2"/>
  <c r="AC28" i="2"/>
  <c r="AD28" i="2"/>
  <c r="AE28" i="2"/>
  <c r="AF28" i="2"/>
  <c r="AG28" i="2"/>
  <c r="AH28" i="2"/>
  <c r="AI28" i="2"/>
  <c r="AJ28" i="2"/>
  <c r="AK28" i="2"/>
  <c r="U29" i="2"/>
  <c r="V29" i="2"/>
  <c r="W29" i="2"/>
  <c r="X29" i="2"/>
  <c r="Y29" i="2"/>
  <c r="Z29" i="2"/>
  <c r="AA29" i="2"/>
  <c r="AB29" i="2"/>
  <c r="AC29" i="2"/>
  <c r="AD29" i="2"/>
  <c r="AE29" i="2"/>
  <c r="AF29" i="2"/>
  <c r="AG29" i="2"/>
  <c r="AH29" i="2"/>
  <c r="AI29" i="2"/>
  <c r="AJ29" i="2"/>
  <c r="AK29" i="2"/>
  <c r="U30" i="2"/>
  <c r="V30" i="2"/>
  <c r="W30" i="2"/>
  <c r="X30" i="2"/>
  <c r="Y30" i="2"/>
  <c r="Z30" i="2"/>
  <c r="AA30" i="2"/>
  <c r="AB30" i="2"/>
  <c r="AC30" i="2"/>
  <c r="AD30" i="2"/>
  <c r="AE30" i="2"/>
  <c r="AF30" i="2"/>
  <c r="AG30" i="2"/>
  <c r="AH30" i="2"/>
  <c r="AI30" i="2"/>
  <c r="AJ30" i="2"/>
  <c r="AK30" i="2"/>
  <c r="U31" i="2"/>
  <c r="V31" i="2"/>
  <c r="W31" i="2"/>
  <c r="X31" i="2"/>
  <c r="Y31" i="2"/>
  <c r="Z31" i="2"/>
  <c r="AA31" i="2"/>
  <c r="AB31" i="2"/>
  <c r="AC31" i="2"/>
  <c r="AD31" i="2"/>
  <c r="AE31" i="2"/>
  <c r="AF31" i="2"/>
  <c r="AG31" i="2"/>
  <c r="AH31" i="2"/>
  <c r="AI31" i="2"/>
  <c r="AJ31" i="2"/>
  <c r="AK31" i="2"/>
  <c r="U32" i="2"/>
  <c r="V32" i="2"/>
  <c r="W32" i="2"/>
  <c r="X32" i="2"/>
  <c r="Y32" i="2"/>
  <c r="Z32" i="2"/>
  <c r="AA32" i="2"/>
  <c r="AB32" i="2"/>
  <c r="AC32" i="2"/>
  <c r="AD32" i="2"/>
  <c r="AE32" i="2"/>
  <c r="AF32" i="2"/>
  <c r="AG32" i="2"/>
  <c r="AH32" i="2"/>
  <c r="AI32" i="2"/>
  <c r="AJ32" i="2"/>
  <c r="AK32" i="2"/>
  <c r="V3" i="2"/>
  <c r="W3" i="2"/>
  <c r="X3" i="2"/>
  <c r="Y3" i="2"/>
  <c r="Z3" i="2"/>
  <c r="AA3" i="2"/>
  <c r="AB3" i="2"/>
  <c r="AC3" i="2"/>
  <c r="AD3" i="2"/>
  <c r="AE3" i="2"/>
  <c r="AF3" i="2"/>
  <c r="AG3" i="2"/>
  <c r="AH3" i="2"/>
  <c r="AI3" i="2"/>
  <c r="AJ3" i="2"/>
  <c r="AK3" i="2"/>
  <c r="U3" i="2"/>
  <c r="F5" i="5" l="1"/>
  <c r="G5" i="5"/>
  <c r="H5" i="5"/>
  <c r="I5" i="5"/>
  <c r="J5" i="5"/>
  <c r="K5" i="5"/>
  <c r="L5" i="5"/>
  <c r="M5" i="5"/>
  <c r="N5" i="5"/>
  <c r="O5" i="5"/>
  <c r="P5" i="5"/>
  <c r="Q5" i="5"/>
  <c r="R5" i="5"/>
  <c r="F6" i="5"/>
  <c r="G6" i="5"/>
  <c r="H6" i="5"/>
  <c r="I6" i="5"/>
  <c r="J6" i="5"/>
  <c r="K6" i="5"/>
  <c r="L6" i="5"/>
  <c r="M6" i="5"/>
  <c r="N6" i="5"/>
  <c r="O6" i="5"/>
  <c r="P6" i="5"/>
  <c r="Q6" i="5"/>
  <c r="R6" i="5"/>
  <c r="F7" i="5"/>
  <c r="G7" i="5"/>
  <c r="H7" i="5"/>
  <c r="I7" i="5"/>
  <c r="J7" i="5"/>
  <c r="K7" i="5"/>
  <c r="L7" i="5"/>
  <c r="M7" i="5"/>
  <c r="N7" i="5"/>
  <c r="O7" i="5"/>
  <c r="P7" i="5"/>
  <c r="Q7" i="5"/>
  <c r="R7" i="5"/>
  <c r="F8" i="5"/>
  <c r="G8" i="5"/>
  <c r="H8" i="5"/>
  <c r="I8" i="5"/>
  <c r="J8" i="5"/>
  <c r="K8" i="5"/>
  <c r="L8" i="5"/>
  <c r="M8" i="5"/>
  <c r="N8" i="5"/>
  <c r="O8" i="5"/>
  <c r="P8" i="5"/>
  <c r="Q8" i="5"/>
  <c r="R8" i="5"/>
  <c r="B9" i="5"/>
  <c r="C9" i="5"/>
  <c r="D9" i="5"/>
  <c r="E9" i="5"/>
  <c r="F9" i="5"/>
  <c r="G9" i="5"/>
  <c r="H9" i="5"/>
  <c r="I9" i="5"/>
  <c r="J9" i="5"/>
  <c r="K9" i="5"/>
  <c r="L9" i="5"/>
  <c r="M9" i="5"/>
  <c r="N9" i="5"/>
  <c r="O9" i="5"/>
  <c r="P9" i="5"/>
  <c r="Q9" i="5"/>
  <c r="R9" i="5"/>
  <c r="B10" i="5"/>
  <c r="C10" i="5"/>
  <c r="D10" i="5"/>
  <c r="E10" i="5"/>
  <c r="F10" i="5"/>
  <c r="G10" i="5"/>
  <c r="H10" i="5"/>
  <c r="I10" i="5"/>
  <c r="J10" i="5"/>
  <c r="K10" i="5"/>
  <c r="L10" i="5"/>
  <c r="M10" i="5"/>
  <c r="N10" i="5"/>
  <c r="O10" i="5"/>
  <c r="P10" i="5"/>
  <c r="Q10" i="5"/>
  <c r="R10" i="5"/>
  <c r="B11" i="5"/>
  <c r="C11" i="5"/>
  <c r="D11" i="5"/>
  <c r="E11" i="5"/>
  <c r="F11" i="5"/>
  <c r="G11" i="5"/>
  <c r="H11" i="5"/>
  <c r="I11" i="5"/>
  <c r="J11" i="5"/>
  <c r="K11" i="5"/>
  <c r="L11" i="5"/>
  <c r="M11" i="5"/>
  <c r="N11" i="5"/>
  <c r="O11" i="5"/>
  <c r="P11" i="5"/>
  <c r="Q11" i="5"/>
  <c r="R11" i="5"/>
  <c r="B12" i="5"/>
  <c r="C12" i="5"/>
  <c r="D12" i="5"/>
  <c r="E12" i="5"/>
  <c r="F12" i="5"/>
  <c r="G12" i="5"/>
  <c r="H12" i="5"/>
  <c r="I12" i="5"/>
  <c r="J12" i="5"/>
  <c r="K12" i="5"/>
  <c r="L12" i="5"/>
  <c r="M12" i="5"/>
  <c r="N12" i="5"/>
  <c r="O12" i="5"/>
  <c r="P12" i="5"/>
  <c r="Q12" i="5"/>
  <c r="R12" i="5"/>
  <c r="B13" i="5"/>
  <c r="C13" i="5"/>
  <c r="D13" i="5"/>
  <c r="E13" i="5"/>
  <c r="F13" i="5"/>
  <c r="G13" i="5"/>
  <c r="H13" i="5"/>
  <c r="I13" i="5"/>
  <c r="J13" i="5"/>
  <c r="K13" i="5"/>
  <c r="L13" i="5"/>
  <c r="M13" i="5"/>
  <c r="N13" i="5"/>
  <c r="O13" i="5"/>
  <c r="P13" i="5"/>
  <c r="Q13" i="5"/>
  <c r="R13" i="5"/>
  <c r="B14" i="5"/>
  <c r="C14" i="5"/>
  <c r="D14" i="5"/>
  <c r="E14" i="5"/>
  <c r="F14" i="5"/>
  <c r="G14" i="5"/>
  <c r="H14" i="5"/>
  <c r="I14" i="5"/>
  <c r="J14" i="5"/>
  <c r="K14" i="5"/>
  <c r="L14" i="5"/>
  <c r="M14" i="5"/>
  <c r="N14" i="5"/>
  <c r="O14" i="5"/>
  <c r="P14" i="5"/>
  <c r="Q14" i="5"/>
  <c r="R14" i="5"/>
  <c r="B15" i="5"/>
  <c r="C15" i="5"/>
  <c r="D15" i="5"/>
  <c r="E15" i="5"/>
  <c r="F15" i="5"/>
  <c r="G15" i="5"/>
  <c r="H15" i="5"/>
  <c r="I15" i="5"/>
  <c r="J15" i="5"/>
  <c r="K15" i="5"/>
  <c r="L15" i="5"/>
  <c r="M15" i="5"/>
  <c r="N15" i="5"/>
  <c r="O15" i="5"/>
  <c r="P15" i="5"/>
  <c r="Q15" i="5"/>
  <c r="R15" i="5"/>
  <c r="B16" i="5"/>
  <c r="C16" i="5"/>
  <c r="D16" i="5"/>
  <c r="E16" i="5"/>
  <c r="F16" i="5"/>
  <c r="G16" i="5"/>
  <c r="H16" i="5"/>
  <c r="I16" i="5"/>
  <c r="J16" i="5"/>
  <c r="K16" i="5"/>
  <c r="L16" i="5"/>
  <c r="M16" i="5"/>
  <c r="N16" i="5"/>
  <c r="O16" i="5"/>
  <c r="P16" i="5"/>
  <c r="Q16" i="5"/>
  <c r="R16" i="5"/>
  <c r="B17" i="5"/>
  <c r="C17" i="5"/>
  <c r="D17" i="5"/>
  <c r="E17" i="5"/>
  <c r="F17" i="5"/>
  <c r="G17" i="5"/>
  <c r="H17" i="5"/>
  <c r="I17" i="5"/>
  <c r="J17" i="5"/>
  <c r="K17" i="5"/>
  <c r="L17" i="5"/>
  <c r="M17" i="5"/>
  <c r="N17" i="5"/>
  <c r="O17" i="5"/>
  <c r="P17" i="5"/>
  <c r="Q17" i="5"/>
  <c r="R17" i="5"/>
  <c r="B18" i="5"/>
  <c r="C18" i="5"/>
  <c r="D18" i="5"/>
  <c r="E18" i="5"/>
  <c r="F18" i="5"/>
  <c r="G18" i="5"/>
  <c r="H18" i="5"/>
  <c r="I18" i="5"/>
  <c r="J18" i="5"/>
  <c r="K18" i="5"/>
  <c r="L18" i="5"/>
  <c r="M18" i="5"/>
  <c r="N18" i="5"/>
  <c r="O18" i="5"/>
  <c r="P18" i="5"/>
  <c r="Q18" i="5"/>
  <c r="R18" i="5"/>
  <c r="B19" i="5"/>
  <c r="C19" i="5"/>
  <c r="D19" i="5"/>
  <c r="E19" i="5"/>
  <c r="F19" i="5"/>
  <c r="G19" i="5"/>
  <c r="H19" i="5"/>
  <c r="I19" i="5"/>
  <c r="J19" i="5"/>
  <c r="K19" i="5"/>
  <c r="L19" i="5"/>
  <c r="M19" i="5"/>
  <c r="N19" i="5"/>
  <c r="O19" i="5"/>
  <c r="P19" i="5"/>
  <c r="Q19" i="5"/>
  <c r="R19" i="5"/>
  <c r="B20" i="5"/>
  <c r="C20" i="5"/>
  <c r="D20" i="5"/>
  <c r="E20" i="5"/>
  <c r="F20" i="5"/>
  <c r="G20" i="5"/>
  <c r="H20" i="5"/>
  <c r="I20" i="5"/>
  <c r="J20" i="5"/>
  <c r="K20" i="5"/>
  <c r="L20" i="5"/>
  <c r="M20" i="5"/>
  <c r="N20" i="5"/>
  <c r="O20" i="5"/>
  <c r="P20" i="5"/>
  <c r="Q20" i="5"/>
  <c r="R20" i="5"/>
  <c r="B21" i="5"/>
  <c r="C21" i="5"/>
  <c r="D21" i="5"/>
  <c r="E21" i="5"/>
  <c r="F21" i="5"/>
  <c r="G21" i="5"/>
  <c r="H21" i="5"/>
  <c r="I21" i="5"/>
  <c r="J21" i="5"/>
  <c r="K21" i="5"/>
  <c r="L21" i="5"/>
  <c r="M21" i="5"/>
  <c r="N21" i="5"/>
  <c r="O21" i="5"/>
  <c r="P21" i="5"/>
  <c r="Q21" i="5"/>
  <c r="R21" i="5"/>
  <c r="B22" i="5"/>
  <c r="C22" i="5"/>
  <c r="D22" i="5"/>
  <c r="E22" i="5"/>
  <c r="F22" i="5"/>
  <c r="G22" i="5"/>
  <c r="H22" i="5"/>
  <c r="I22" i="5"/>
  <c r="J22" i="5"/>
  <c r="K22" i="5"/>
  <c r="L22" i="5"/>
  <c r="M22" i="5"/>
  <c r="N22" i="5"/>
  <c r="O22" i="5"/>
  <c r="P22" i="5"/>
  <c r="Q22" i="5"/>
  <c r="R22" i="5"/>
  <c r="B23" i="5"/>
  <c r="C23" i="5"/>
  <c r="D23" i="5"/>
  <c r="E23" i="5"/>
  <c r="F23" i="5"/>
  <c r="G23" i="5"/>
  <c r="H23" i="5"/>
  <c r="I23" i="5"/>
  <c r="J23" i="5"/>
  <c r="K23" i="5"/>
  <c r="L23" i="5"/>
  <c r="M23" i="5"/>
  <c r="N23" i="5"/>
  <c r="O23" i="5"/>
  <c r="P23" i="5"/>
  <c r="Q23" i="5"/>
  <c r="R23" i="5"/>
  <c r="B24" i="5"/>
  <c r="C24" i="5"/>
  <c r="D24" i="5"/>
  <c r="E24" i="5"/>
  <c r="F24" i="5"/>
  <c r="G24" i="5"/>
  <c r="H24" i="5"/>
  <c r="I24" i="5"/>
  <c r="J24" i="5"/>
  <c r="K24" i="5"/>
  <c r="L24" i="5"/>
  <c r="M24" i="5"/>
  <c r="N24" i="5"/>
  <c r="O24" i="5"/>
  <c r="P24" i="5"/>
  <c r="Q24" i="5"/>
  <c r="R24" i="5"/>
  <c r="B25" i="5"/>
  <c r="C25" i="5"/>
  <c r="D25" i="5"/>
  <c r="E25" i="5"/>
  <c r="F25" i="5"/>
  <c r="G25" i="5"/>
  <c r="H25" i="5"/>
  <c r="I25" i="5"/>
  <c r="J25" i="5"/>
  <c r="K25" i="5"/>
  <c r="L25" i="5"/>
  <c r="M25" i="5"/>
  <c r="N25" i="5"/>
  <c r="O25" i="5"/>
  <c r="P25" i="5"/>
  <c r="Q25" i="5"/>
  <c r="R25" i="5"/>
  <c r="B26" i="5"/>
  <c r="C26" i="5"/>
  <c r="D26" i="5"/>
  <c r="E26" i="5"/>
  <c r="F26" i="5"/>
  <c r="G26" i="5"/>
  <c r="H26" i="5"/>
  <c r="I26" i="5"/>
  <c r="J26" i="5"/>
  <c r="K26" i="5"/>
  <c r="L26" i="5"/>
  <c r="M26" i="5"/>
  <c r="N26" i="5"/>
  <c r="O26" i="5"/>
  <c r="P26" i="5"/>
  <c r="Q26" i="5"/>
  <c r="R26" i="5"/>
  <c r="B27" i="5"/>
  <c r="C27" i="5"/>
  <c r="D27" i="5"/>
  <c r="E27" i="5"/>
  <c r="F27" i="5"/>
  <c r="G27" i="5"/>
  <c r="H27" i="5"/>
  <c r="I27" i="5"/>
  <c r="J27" i="5"/>
  <c r="K27" i="5"/>
  <c r="L27" i="5"/>
  <c r="M27" i="5"/>
  <c r="N27" i="5"/>
  <c r="O27" i="5"/>
  <c r="P27" i="5"/>
  <c r="Q27" i="5"/>
  <c r="R27" i="5"/>
  <c r="B28" i="5"/>
  <c r="C28" i="5"/>
  <c r="D28" i="5"/>
  <c r="E28" i="5"/>
  <c r="F28" i="5"/>
  <c r="G28" i="5"/>
  <c r="H28" i="5"/>
  <c r="I28" i="5"/>
  <c r="J28" i="5"/>
  <c r="K28" i="5"/>
  <c r="L28" i="5"/>
  <c r="M28" i="5"/>
  <c r="N28" i="5"/>
  <c r="O28" i="5"/>
  <c r="P28" i="5"/>
  <c r="Q28" i="5"/>
  <c r="R28" i="5"/>
  <c r="B29" i="5"/>
  <c r="C29" i="5"/>
  <c r="D29" i="5"/>
  <c r="E29" i="5"/>
  <c r="F29" i="5"/>
  <c r="G29" i="5"/>
  <c r="H29" i="5"/>
  <c r="I29" i="5"/>
  <c r="J29" i="5"/>
  <c r="K29" i="5"/>
  <c r="L29" i="5"/>
  <c r="M29" i="5"/>
  <c r="N29" i="5"/>
  <c r="O29" i="5"/>
  <c r="P29" i="5"/>
  <c r="Q29" i="5"/>
  <c r="R29" i="5"/>
  <c r="B30" i="5"/>
  <c r="C30" i="5"/>
  <c r="D30" i="5"/>
  <c r="E30" i="5"/>
  <c r="F30" i="5"/>
  <c r="G30" i="5"/>
  <c r="H30" i="5"/>
  <c r="I30" i="5"/>
  <c r="J30" i="5"/>
  <c r="K30" i="5"/>
  <c r="L30" i="5"/>
  <c r="M30" i="5"/>
  <c r="N30" i="5"/>
  <c r="O30" i="5"/>
  <c r="P30" i="5"/>
  <c r="Q30" i="5"/>
  <c r="R30" i="5"/>
  <c r="B31" i="5"/>
  <c r="C31" i="5"/>
  <c r="D31" i="5"/>
  <c r="E31" i="5"/>
  <c r="F31" i="5"/>
  <c r="G31" i="5"/>
  <c r="H31" i="5"/>
  <c r="I31" i="5"/>
  <c r="J31" i="5"/>
  <c r="K31" i="5"/>
  <c r="L31" i="5"/>
  <c r="M31" i="5"/>
  <c r="N31" i="5"/>
  <c r="O31" i="5"/>
  <c r="P31" i="5"/>
  <c r="Q31" i="5"/>
  <c r="R31" i="5"/>
  <c r="B32" i="5"/>
  <c r="C32" i="5"/>
  <c r="D32" i="5"/>
  <c r="E32" i="5"/>
  <c r="F32" i="5"/>
  <c r="G32" i="5"/>
  <c r="H32" i="5"/>
  <c r="I32" i="5"/>
  <c r="J32" i="5"/>
  <c r="K32" i="5"/>
  <c r="L32" i="5"/>
  <c r="M32" i="5"/>
  <c r="N32" i="5"/>
  <c r="O32" i="5"/>
  <c r="P32" i="5"/>
  <c r="Q32" i="5"/>
  <c r="R32" i="5"/>
  <c r="B33" i="5"/>
  <c r="C33" i="5"/>
  <c r="D33" i="5"/>
  <c r="E33" i="5"/>
  <c r="F33" i="5"/>
  <c r="G33" i="5"/>
  <c r="H33" i="5"/>
  <c r="I33" i="5"/>
  <c r="J33" i="5"/>
  <c r="K33" i="5"/>
  <c r="L33" i="5"/>
  <c r="M33" i="5"/>
  <c r="N33" i="5"/>
  <c r="O33" i="5"/>
  <c r="P33" i="5"/>
  <c r="Q33" i="5"/>
  <c r="R33" i="5"/>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5" i="8"/>
  <c r="AM8" i="5" l="1"/>
  <c r="J9" i="8" s="1"/>
  <c r="AM9" i="5"/>
  <c r="J10" i="8" s="1"/>
  <c r="AM10" i="5"/>
  <c r="J11" i="8" s="1"/>
  <c r="AM11" i="5"/>
  <c r="J12" i="8" s="1"/>
  <c r="AJ17" i="5"/>
  <c r="G18" i="8" s="1"/>
  <c r="AJ18" i="5"/>
  <c r="G19" i="8" s="1"/>
  <c r="AJ19" i="5"/>
  <c r="G20" i="8" s="1"/>
  <c r="AE24" i="5"/>
  <c r="B25" i="8" s="1"/>
  <c r="AF24" i="5"/>
  <c r="C25" i="8" s="1"/>
  <c r="AG24" i="5"/>
  <c r="D25" i="8" s="1"/>
  <c r="AH24" i="5"/>
  <c r="E25" i="8" s="1"/>
  <c r="AI24" i="5"/>
  <c r="F25" i="8" s="1"/>
  <c r="AJ24" i="5"/>
  <c r="G25" i="8" s="1"/>
  <c r="AK24" i="5"/>
  <c r="H25" i="8" s="1"/>
  <c r="AL24" i="5"/>
  <c r="I25" i="8" s="1"/>
  <c r="AM24" i="5"/>
  <c r="J25" i="8" s="1"/>
  <c r="AN24" i="5"/>
  <c r="K25" i="8" s="1"/>
  <c r="AO24" i="5"/>
  <c r="L25" i="8" s="1"/>
  <c r="AP24" i="5"/>
  <c r="M25" i="8" s="1"/>
  <c r="AQ24" i="5"/>
  <c r="N25" i="8" s="1"/>
  <c r="AR24" i="5"/>
  <c r="O25" i="8" s="1"/>
  <c r="AS24" i="5"/>
  <c r="P25" i="8" s="1"/>
  <c r="AT24" i="5"/>
  <c r="Q25" i="8" s="1"/>
  <c r="AU24" i="5"/>
  <c r="R25" i="8" s="1"/>
  <c r="AE25" i="5"/>
  <c r="B26" i="8" s="1"/>
  <c r="AF25" i="5"/>
  <c r="C26" i="8" s="1"/>
  <c r="AG25" i="5"/>
  <c r="D26" i="8" s="1"/>
  <c r="AH25" i="5"/>
  <c r="E26" i="8" s="1"/>
  <c r="AI25" i="5"/>
  <c r="F26" i="8" s="1"/>
  <c r="AJ25" i="5"/>
  <c r="G26" i="8" s="1"/>
  <c r="AK25" i="5"/>
  <c r="H26" i="8" s="1"/>
  <c r="AL25" i="5"/>
  <c r="I26" i="8" s="1"/>
  <c r="AM25" i="5"/>
  <c r="J26" i="8" s="1"/>
  <c r="AN25" i="5"/>
  <c r="K26" i="8" s="1"/>
  <c r="AO25" i="5"/>
  <c r="L26" i="8" s="1"/>
  <c r="AP25" i="5"/>
  <c r="M26" i="8" s="1"/>
  <c r="AQ25" i="5"/>
  <c r="N26" i="8" s="1"/>
  <c r="AR25" i="5"/>
  <c r="O26" i="8" s="1"/>
  <c r="AS25" i="5"/>
  <c r="P26" i="8" s="1"/>
  <c r="AT25" i="5"/>
  <c r="Q26" i="8" s="1"/>
  <c r="AU25" i="5"/>
  <c r="R26" i="8" s="1"/>
  <c r="AE26" i="5"/>
  <c r="B27" i="8" s="1"/>
  <c r="AF26" i="5"/>
  <c r="C27" i="8" s="1"/>
  <c r="AG26" i="5"/>
  <c r="D27" i="8" s="1"/>
  <c r="AH26" i="5"/>
  <c r="E27" i="8" s="1"/>
  <c r="AI26" i="5"/>
  <c r="F27" i="8" s="1"/>
  <c r="AJ26" i="5"/>
  <c r="G27" i="8" s="1"/>
  <c r="AK26" i="5"/>
  <c r="H27" i="8" s="1"/>
  <c r="AL26" i="5"/>
  <c r="I27" i="8" s="1"/>
  <c r="AM26" i="5"/>
  <c r="J27" i="8" s="1"/>
  <c r="AN26" i="5"/>
  <c r="K27" i="8" s="1"/>
  <c r="AO26" i="5"/>
  <c r="L27" i="8" s="1"/>
  <c r="AP26" i="5"/>
  <c r="M27" i="8" s="1"/>
  <c r="AQ26" i="5"/>
  <c r="N27" i="8" s="1"/>
  <c r="AR26" i="5"/>
  <c r="O27" i="8" s="1"/>
  <c r="AS26" i="5"/>
  <c r="P27" i="8" s="1"/>
  <c r="AT26" i="5"/>
  <c r="Q27" i="8" s="1"/>
  <c r="AU26" i="5"/>
  <c r="R27" i="8" s="1"/>
  <c r="AE27" i="5"/>
  <c r="B28" i="8" s="1"/>
  <c r="AF27" i="5"/>
  <c r="C28" i="8" s="1"/>
  <c r="AG27" i="5"/>
  <c r="D28" i="8" s="1"/>
  <c r="AH27" i="5"/>
  <c r="E28" i="8" s="1"/>
  <c r="AI27" i="5"/>
  <c r="F28" i="8" s="1"/>
  <c r="AJ27" i="5"/>
  <c r="G28" i="8" s="1"/>
  <c r="AK27" i="5"/>
  <c r="H28" i="8" s="1"/>
  <c r="AL27" i="5"/>
  <c r="I28" i="8" s="1"/>
  <c r="AM27" i="5"/>
  <c r="J28" i="8" s="1"/>
  <c r="AN27" i="5"/>
  <c r="K28" i="8" s="1"/>
  <c r="AO27" i="5"/>
  <c r="L28" i="8" s="1"/>
  <c r="AP27" i="5"/>
  <c r="M28" i="8" s="1"/>
  <c r="AQ27" i="5"/>
  <c r="N28" i="8" s="1"/>
  <c r="AR27" i="5"/>
  <c r="O28" i="8" s="1"/>
  <c r="AS27" i="5"/>
  <c r="P28" i="8" s="1"/>
  <c r="AT27" i="5"/>
  <c r="Q28" i="8" s="1"/>
  <c r="AU27" i="5"/>
  <c r="R28" i="8" s="1"/>
  <c r="AE28" i="5"/>
  <c r="B29" i="8" s="1"/>
  <c r="AF28" i="5"/>
  <c r="C29" i="8" s="1"/>
  <c r="AG28" i="5"/>
  <c r="D29" i="8" s="1"/>
  <c r="AH28" i="5"/>
  <c r="E29" i="8" s="1"/>
  <c r="AK28" i="5"/>
  <c r="H29" i="8" s="1"/>
  <c r="AL28" i="5"/>
  <c r="I29" i="8" s="1"/>
  <c r="AN28" i="5"/>
  <c r="K29" i="8" s="1"/>
  <c r="AO28" i="5"/>
  <c r="L29" i="8" s="1"/>
  <c r="AP28" i="5"/>
  <c r="M29" i="8" s="1"/>
  <c r="AQ28" i="5"/>
  <c r="N29" i="8" s="1"/>
  <c r="AR28" i="5"/>
  <c r="O29" i="8" s="1"/>
  <c r="AT28" i="5"/>
  <c r="Q29" i="8" s="1"/>
  <c r="AU28" i="5"/>
  <c r="R29" i="8" s="1"/>
  <c r="AE29" i="5"/>
  <c r="B30" i="8" s="1"/>
  <c r="AF29" i="5"/>
  <c r="C30" i="8" s="1"/>
  <c r="AG29" i="5"/>
  <c r="D30" i="8" s="1"/>
  <c r="AH29" i="5"/>
  <c r="E30" i="8" s="1"/>
  <c r="AI29" i="5"/>
  <c r="F30" i="8" s="1"/>
  <c r="AJ29" i="5"/>
  <c r="G30" i="8" s="1"/>
  <c r="AK29" i="5"/>
  <c r="H30" i="8" s="1"/>
  <c r="AL29" i="5"/>
  <c r="I30" i="8" s="1"/>
  <c r="AM29" i="5"/>
  <c r="J30" i="8" s="1"/>
  <c r="AN29" i="5"/>
  <c r="K30" i="8" s="1"/>
  <c r="AO29" i="5"/>
  <c r="L30" i="8" s="1"/>
  <c r="AP29" i="5"/>
  <c r="M30" i="8" s="1"/>
  <c r="AQ29" i="5"/>
  <c r="N30" i="8" s="1"/>
  <c r="AR29" i="5"/>
  <c r="O30" i="8" s="1"/>
  <c r="AS29" i="5"/>
  <c r="P30" i="8" s="1"/>
  <c r="AT29" i="5"/>
  <c r="Q30" i="8" s="1"/>
  <c r="AU29" i="5"/>
  <c r="R30" i="8" s="1"/>
  <c r="AE30" i="5"/>
  <c r="B31" i="8" s="1"/>
  <c r="AF30" i="5"/>
  <c r="C31" i="8" s="1"/>
  <c r="AG30" i="5"/>
  <c r="D31" i="8" s="1"/>
  <c r="AH30" i="5"/>
  <c r="E31" i="8" s="1"/>
  <c r="AI30" i="5"/>
  <c r="F31" i="8" s="1"/>
  <c r="AJ30" i="5"/>
  <c r="G31" i="8" s="1"/>
  <c r="AK30" i="5"/>
  <c r="H31" i="8" s="1"/>
  <c r="AL30" i="5"/>
  <c r="I31" i="8" s="1"/>
  <c r="AM30" i="5"/>
  <c r="J31" i="8" s="1"/>
  <c r="AN30" i="5"/>
  <c r="K31" i="8" s="1"/>
  <c r="AO30" i="5"/>
  <c r="L31" i="8" s="1"/>
  <c r="AP30" i="5"/>
  <c r="M31" i="8" s="1"/>
  <c r="AQ30" i="5"/>
  <c r="N31" i="8" s="1"/>
  <c r="AR30" i="5"/>
  <c r="O31" i="8" s="1"/>
  <c r="AS30" i="5"/>
  <c r="P31" i="8" s="1"/>
  <c r="AT30" i="5"/>
  <c r="Q31" i="8" s="1"/>
  <c r="AU30" i="5"/>
  <c r="R31" i="8" s="1"/>
  <c r="AE31" i="5"/>
  <c r="B32" i="8" s="1"/>
  <c r="AF31" i="5"/>
  <c r="C32" i="8" s="1"/>
  <c r="AG31" i="5"/>
  <c r="D32" i="8" s="1"/>
  <c r="AH31" i="5"/>
  <c r="E32" i="8" s="1"/>
  <c r="AI31" i="5"/>
  <c r="F32" i="8" s="1"/>
  <c r="AJ31" i="5"/>
  <c r="G32" i="8" s="1"/>
  <c r="AK31" i="5"/>
  <c r="H32" i="8" s="1"/>
  <c r="AL31" i="5"/>
  <c r="I32" i="8" s="1"/>
  <c r="AM31" i="5"/>
  <c r="J32" i="8" s="1"/>
  <c r="AN31" i="5"/>
  <c r="K32" i="8" s="1"/>
  <c r="AO31" i="5"/>
  <c r="L32" i="8" s="1"/>
  <c r="AP31" i="5"/>
  <c r="M32" i="8" s="1"/>
  <c r="AQ31" i="5"/>
  <c r="N32" i="8" s="1"/>
  <c r="AR31" i="5"/>
  <c r="O32" i="8" s="1"/>
  <c r="AS31" i="5"/>
  <c r="P32" i="8" s="1"/>
  <c r="AT31" i="5"/>
  <c r="Q32" i="8" s="1"/>
  <c r="AU31" i="5"/>
  <c r="R32" i="8" s="1"/>
  <c r="AE32" i="5"/>
  <c r="B33" i="8" s="1"/>
  <c r="AF32" i="5"/>
  <c r="C33" i="8" s="1"/>
  <c r="AG32" i="5"/>
  <c r="D33" i="8" s="1"/>
  <c r="AH32" i="5"/>
  <c r="E33" i="8" s="1"/>
  <c r="AI32" i="5"/>
  <c r="F33" i="8" s="1"/>
  <c r="AJ32" i="5"/>
  <c r="G33" i="8" s="1"/>
  <c r="AK32" i="5"/>
  <c r="H33" i="8" s="1"/>
  <c r="AL32" i="5"/>
  <c r="I33" i="8" s="1"/>
  <c r="AM32" i="5"/>
  <c r="J33" i="8" s="1"/>
  <c r="AN32" i="5"/>
  <c r="K33" i="8" s="1"/>
  <c r="AO32" i="5"/>
  <c r="L33" i="8" s="1"/>
  <c r="AP32" i="5"/>
  <c r="M33" i="8" s="1"/>
  <c r="AQ32" i="5"/>
  <c r="N33" i="8" s="1"/>
  <c r="AR32" i="5"/>
  <c r="O33" i="8" s="1"/>
  <c r="AS32" i="5"/>
  <c r="P33" i="8" s="1"/>
  <c r="AT32" i="5"/>
  <c r="Q33" i="8" s="1"/>
  <c r="AU32" i="5"/>
  <c r="R33" i="8" s="1"/>
  <c r="AE33" i="5"/>
  <c r="B34" i="8" s="1"/>
  <c r="AF33" i="5"/>
  <c r="C34" i="8" s="1"/>
  <c r="AG33" i="5"/>
  <c r="D34" i="8" s="1"/>
  <c r="AH33" i="5"/>
  <c r="E34" i="8" s="1"/>
  <c r="AI33" i="5"/>
  <c r="F34" i="8" s="1"/>
  <c r="AJ33" i="5"/>
  <c r="G34" i="8" s="1"/>
  <c r="AK33" i="5"/>
  <c r="H34" i="8" s="1"/>
  <c r="AL33" i="5"/>
  <c r="I34" i="8" s="1"/>
  <c r="AM33" i="5"/>
  <c r="J34" i="8" s="1"/>
  <c r="AN33" i="5"/>
  <c r="K34" i="8" s="1"/>
  <c r="AO33" i="5"/>
  <c r="L34" i="8" s="1"/>
  <c r="AP33" i="5"/>
  <c r="M34" i="8" s="1"/>
  <c r="AQ33" i="5"/>
  <c r="N34" i="8" s="1"/>
  <c r="AR33" i="5"/>
  <c r="O34" i="8" s="1"/>
  <c r="AS33" i="5"/>
  <c r="P34" i="8" s="1"/>
  <c r="AT33" i="5"/>
  <c r="Q34" i="8" s="1"/>
  <c r="AU33" i="5"/>
  <c r="R34" i="8" s="1"/>
  <c r="L3" i="3"/>
  <c r="E12" i="3" l="1"/>
  <c r="E8" i="3"/>
  <c r="E4" i="3"/>
  <c r="E19" i="3"/>
  <c r="E7" i="3"/>
  <c r="E15" i="3"/>
  <c r="F12" i="3"/>
  <c r="E18" i="3"/>
  <c r="E14" i="3"/>
  <c r="E10" i="3"/>
  <c r="E6" i="3"/>
  <c r="E13" i="3"/>
  <c r="E5" i="3"/>
  <c r="H10" i="7" l="1"/>
  <c r="V27" i="5" l="1"/>
  <c r="U28" i="8" s="1"/>
  <c r="V28" i="8" s="1"/>
  <c r="V31" i="5"/>
  <c r="U32" i="8" s="1"/>
  <c r="V32" i="8" s="1"/>
  <c r="A24" i="5"/>
  <c r="A25" i="5"/>
  <c r="A26" i="5"/>
  <c r="A27" i="5"/>
  <c r="A28" i="5"/>
  <c r="A29" i="5"/>
  <c r="A30" i="5"/>
  <c r="A31" i="5"/>
  <c r="A32" i="5"/>
  <c r="A33" i="5"/>
  <c r="A23" i="2"/>
  <c r="A24" i="2"/>
  <c r="A25" i="2"/>
  <c r="A26" i="2"/>
  <c r="A27" i="2"/>
  <c r="A28" i="2"/>
  <c r="A29" i="2"/>
  <c r="A30" i="2"/>
  <c r="A31" i="2"/>
  <c r="A32" i="2"/>
  <c r="AN5" i="5"/>
  <c r="K6" i="8" s="1"/>
  <c r="AO5" i="5"/>
  <c r="L6" i="8" s="1"/>
  <c r="AQ5" i="5"/>
  <c r="N6" i="8" s="1"/>
  <c r="AR5" i="5"/>
  <c r="O6" i="8" s="1"/>
  <c r="AI5" i="5"/>
  <c r="F6" i="8" s="1"/>
  <c r="AS5" i="5"/>
  <c r="P6" i="8" s="1"/>
  <c r="AM5" i="5"/>
  <c r="J6" i="8" s="1"/>
  <c r="AJ5" i="5"/>
  <c r="G6" i="8" s="1"/>
  <c r="AT5" i="5"/>
  <c r="Q6" i="8" s="1"/>
  <c r="AP5" i="5"/>
  <c r="M6" i="8" s="1"/>
  <c r="AK5" i="5"/>
  <c r="H6" i="8" s="1"/>
  <c r="AL5" i="5"/>
  <c r="I6" i="8" s="1"/>
  <c r="AU5" i="5"/>
  <c r="R6" i="8" s="1"/>
  <c r="AN6" i="5"/>
  <c r="K7" i="8" s="1"/>
  <c r="AO6" i="5"/>
  <c r="L7" i="8" s="1"/>
  <c r="AQ6" i="5"/>
  <c r="N7" i="8" s="1"/>
  <c r="AR6" i="5"/>
  <c r="O7" i="8" s="1"/>
  <c r="AI6" i="5"/>
  <c r="F7" i="8" s="1"/>
  <c r="AS6" i="5"/>
  <c r="P7" i="8" s="1"/>
  <c r="AM6" i="5"/>
  <c r="J7" i="8" s="1"/>
  <c r="AJ6" i="5"/>
  <c r="G7" i="8" s="1"/>
  <c r="AT6" i="5"/>
  <c r="Q7" i="8" s="1"/>
  <c r="AP6" i="5"/>
  <c r="M7" i="8" s="1"/>
  <c r="AK6" i="5"/>
  <c r="H7" i="8" s="1"/>
  <c r="AL6" i="5"/>
  <c r="I7" i="8" s="1"/>
  <c r="AU6" i="5"/>
  <c r="R7" i="8" s="1"/>
  <c r="AN7" i="5"/>
  <c r="K8" i="8" s="1"/>
  <c r="AO7" i="5"/>
  <c r="L8" i="8" s="1"/>
  <c r="AQ7" i="5"/>
  <c r="N8" i="8" s="1"/>
  <c r="AR7" i="5"/>
  <c r="O8" i="8" s="1"/>
  <c r="AI7" i="5"/>
  <c r="F8" i="8" s="1"/>
  <c r="AS7" i="5"/>
  <c r="P8" i="8" s="1"/>
  <c r="AM7" i="5"/>
  <c r="J8" i="8" s="1"/>
  <c r="AJ7" i="5"/>
  <c r="G8" i="8" s="1"/>
  <c r="AT7" i="5"/>
  <c r="Q8" i="8" s="1"/>
  <c r="AP7" i="5"/>
  <c r="M8" i="8" s="1"/>
  <c r="AK7" i="5"/>
  <c r="H8" i="8" s="1"/>
  <c r="AL7" i="5"/>
  <c r="I8" i="8" s="1"/>
  <c r="AU7" i="5"/>
  <c r="R8" i="8" s="1"/>
  <c r="AO8" i="5"/>
  <c r="L9" i="8" s="1"/>
  <c r="AQ8" i="5"/>
  <c r="N9" i="8" s="1"/>
  <c r="AR8" i="5"/>
  <c r="O9" i="8" s="1"/>
  <c r="AI8" i="5"/>
  <c r="F9" i="8" s="1"/>
  <c r="AS8" i="5"/>
  <c r="P9" i="8" s="1"/>
  <c r="AJ8" i="5"/>
  <c r="G9" i="8" s="1"/>
  <c r="AT8" i="5"/>
  <c r="Q9" i="8" s="1"/>
  <c r="AP8" i="5"/>
  <c r="M9" i="8" s="1"/>
  <c r="AK8" i="5"/>
  <c r="H9" i="8" s="1"/>
  <c r="AL8" i="5"/>
  <c r="I9" i="8" s="1"/>
  <c r="AU8" i="5"/>
  <c r="R9" i="8" s="1"/>
  <c r="AE9" i="5"/>
  <c r="B10" i="8" s="1"/>
  <c r="AF9" i="5"/>
  <c r="C10" i="8" s="1"/>
  <c r="AG9" i="5"/>
  <c r="D10" i="8" s="1"/>
  <c r="AH9" i="5"/>
  <c r="E10" i="8" s="1"/>
  <c r="AO9" i="5"/>
  <c r="L10" i="8" s="1"/>
  <c r="AQ9" i="5"/>
  <c r="AR9" i="5"/>
  <c r="AI9" i="5"/>
  <c r="F10" i="8" s="1"/>
  <c r="AS9" i="5"/>
  <c r="P10" i="8" s="1"/>
  <c r="AJ9" i="5"/>
  <c r="AT9" i="5"/>
  <c r="Q10" i="8" s="1"/>
  <c r="AP9" i="5"/>
  <c r="M10" i="8" s="1"/>
  <c r="AK9" i="5"/>
  <c r="H10" i="8" s="1"/>
  <c r="AL9" i="5"/>
  <c r="AU9" i="5"/>
  <c r="AE10" i="5"/>
  <c r="B11" i="8" s="1"/>
  <c r="AF10" i="5"/>
  <c r="C11" i="8" s="1"/>
  <c r="AG10" i="5"/>
  <c r="D11" i="8" s="1"/>
  <c r="AH10" i="5"/>
  <c r="E11" i="8" s="1"/>
  <c r="AO10" i="5"/>
  <c r="L11" i="8" s="1"/>
  <c r="AQ10" i="5"/>
  <c r="N11" i="8" s="1"/>
  <c r="AR10" i="5"/>
  <c r="O11" i="8" s="1"/>
  <c r="AI10" i="5"/>
  <c r="F11" i="8" s="1"/>
  <c r="AS10" i="5"/>
  <c r="P11" i="8" s="1"/>
  <c r="AJ10" i="5"/>
  <c r="G11" i="8" s="1"/>
  <c r="AT10" i="5"/>
  <c r="Q11" i="8" s="1"/>
  <c r="AP10" i="5"/>
  <c r="M11" i="8" s="1"/>
  <c r="AK10" i="5"/>
  <c r="H11" i="8" s="1"/>
  <c r="AL10" i="5"/>
  <c r="I11" i="8" s="1"/>
  <c r="AU10" i="5"/>
  <c r="R11" i="8" s="1"/>
  <c r="AE11" i="5"/>
  <c r="B12" i="8" s="1"/>
  <c r="AF11" i="5"/>
  <c r="C12" i="8" s="1"/>
  <c r="AG11" i="5"/>
  <c r="D12" i="8" s="1"/>
  <c r="AH11" i="5"/>
  <c r="E12" i="8" s="1"/>
  <c r="AO11" i="5"/>
  <c r="L12" i="8" s="1"/>
  <c r="AQ11" i="5"/>
  <c r="N12" i="8" s="1"/>
  <c r="AR11" i="5"/>
  <c r="O12" i="8" s="1"/>
  <c r="AI11" i="5"/>
  <c r="F12" i="8" s="1"/>
  <c r="AS11" i="5"/>
  <c r="P12" i="8" s="1"/>
  <c r="AJ11" i="5"/>
  <c r="G12" i="8" s="1"/>
  <c r="AT11" i="5"/>
  <c r="Q12" i="8" s="1"/>
  <c r="AP11" i="5"/>
  <c r="M12" i="8" s="1"/>
  <c r="AK11" i="5"/>
  <c r="H12" i="8" s="1"/>
  <c r="AL11" i="5"/>
  <c r="I12" i="8" s="1"/>
  <c r="AU11" i="5"/>
  <c r="R12" i="8" s="1"/>
  <c r="AE12" i="5"/>
  <c r="B13" i="8" s="1"/>
  <c r="AF12" i="5"/>
  <c r="C13" i="8" s="1"/>
  <c r="AG12" i="5"/>
  <c r="D13" i="8" s="1"/>
  <c r="AH12" i="5"/>
  <c r="E13" i="8" s="1"/>
  <c r="AN12" i="5"/>
  <c r="K13" i="8" s="1"/>
  <c r="AO12" i="5"/>
  <c r="L13" i="8" s="1"/>
  <c r="AQ12" i="5"/>
  <c r="N13" i="8" s="1"/>
  <c r="AR12" i="5"/>
  <c r="O13" i="8" s="1"/>
  <c r="AI12" i="5"/>
  <c r="F13" i="8" s="1"/>
  <c r="AS12" i="5"/>
  <c r="P13" i="8" s="1"/>
  <c r="AJ12" i="5"/>
  <c r="G13" i="8" s="1"/>
  <c r="AT12" i="5"/>
  <c r="Q13" i="8" s="1"/>
  <c r="AP12" i="5"/>
  <c r="M13" i="8" s="1"/>
  <c r="AK12" i="5"/>
  <c r="H13" i="8" s="1"/>
  <c r="AL12" i="5"/>
  <c r="I13" i="8" s="1"/>
  <c r="AU12" i="5"/>
  <c r="R13" i="8" s="1"/>
  <c r="AE13" i="5"/>
  <c r="B14" i="8" s="1"/>
  <c r="AF13" i="5"/>
  <c r="C14" i="8" s="1"/>
  <c r="AG13" i="5"/>
  <c r="D14" i="8" s="1"/>
  <c r="AH13" i="5"/>
  <c r="E14" i="8" s="1"/>
  <c r="AN13" i="5"/>
  <c r="K14" i="8" s="1"/>
  <c r="AO13" i="5"/>
  <c r="L14" i="8" s="1"/>
  <c r="AQ13" i="5"/>
  <c r="N14" i="8" s="1"/>
  <c r="AR13" i="5"/>
  <c r="O14" i="8" s="1"/>
  <c r="AI13" i="5"/>
  <c r="F14" i="8" s="1"/>
  <c r="AS13" i="5"/>
  <c r="P14" i="8" s="1"/>
  <c r="AM13" i="5"/>
  <c r="J14" i="8" s="1"/>
  <c r="AJ13" i="5"/>
  <c r="G14" i="8" s="1"/>
  <c r="AT13" i="5"/>
  <c r="Q14" i="8" s="1"/>
  <c r="AP13" i="5"/>
  <c r="M14" i="8" s="1"/>
  <c r="AK13" i="5"/>
  <c r="H14" i="8" s="1"/>
  <c r="AL13" i="5"/>
  <c r="I14" i="8" s="1"/>
  <c r="AU13" i="5"/>
  <c r="R14" i="8" s="1"/>
  <c r="AE14" i="5"/>
  <c r="B15" i="8" s="1"/>
  <c r="AF14" i="5"/>
  <c r="C15" i="8" s="1"/>
  <c r="AG14" i="5"/>
  <c r="D15" i="8" s="1"/>
  <c r="AH14" i="5"/>
  <c r="E15" i="8" s="1"/>
  <c r="AN14" i="5"/>
  <c r="K15" i="8" s="1"/>
  <c r="AO14" i="5"/>
  <c r="L15" i="8" s="1"/>
  <c r="AQ14" i="5"/>
  <c r="N15" i="8" s="1"/>
  <c r="AR14" i="5"/>
  <c r="O15" i="8" s="1"/>
  <c r="AI14" i="5"/>
  <c r="F15" i="8" s="1"/>
  <c r="AS14" i="5"/>
  <c r="P15" i="8" s="1"/>
  <c r="AM14" i="5"/>
  <c r="J15" i="8" s="1"/>
  <c r="AJ14" i="5"/>
  <c r="G15" i="8" s="1"/>
  <c r="AT14" i="5"/>
  <c r="Q15" i="8" s="1"/>
  <c r="AP14" i="5"/>
  <c r="M15" i="8" s="1"/>
  <c r="AK14" i="5"/>
  <c r="H15" i="8" s="1"/>
  <c r="AL14" i="5"/>
  <c r="I15" i="8" s="1"/>
  <c r="AU14" i="5"/>
  <c r="R15" i="8" s="1"/>
  <c r="AE15" i="5"/>
  <c r="B16" i="8" s="1"/>
  <c r="AF15" i="5"/>
  <c r="C16" i="8" s="1"/>
  <c r="AG15" i="5"/>
  <c r="D16" i="8" s="1"/>
  <c r="AH15" i="5"/>
  <c r="E16" i="8" s="1"/>
  <c r="AN15" i="5"/>
  <c r="K16" i="8" s="1"/>
  <c r="AO15" i="5"/>
  <c r="L16" i="8" s="1"/>
  <c r="AQ15" i="5"/>
  <c r="N16" i="8" s="1"/>
  <c r="AR15" i="5"/>
  <c r="O16" i="8" s="1"/>
  <c r="AI15" i="5"/>
  <c r="F16" i="8" s="1"/>
  <c r="AS15" i="5"/>
  <c r="P16" i="8" s="1"/>
  <c r="AM15" i="5"/>
  <c r="J16" i="8" s="1"/>
  <c r="AJ15" i="5"/>
  <c r="G16" i="8" s="1"/>
  <c r="AT15" i="5"/>
  <c r="Q16" i="8" s="1"/>
  <c r="AP15" i="5"/>
  <c r="M16" i="8" s="1"/>
  <c r="AK15" i="5"/>
  <c r="H16" i="8" s="1"/>
  <c r="AL15" i="5"/>
  <c r="I16" i="8" s="1"/>
  <c r="AU15" i="5"/>
  <c r="R16" i="8" s="1"/>
  <c r="AE16" i="5"/>
  <c r="B17" i="8" s="1"/>
  <c r="AF16" i="5"/>
  <c r="C17" i="8" s="1"/>
  <c r="AG16" i="5"/>
  <c r="D17" i="8" s="1"/>
  <c r="AH16" i="5"/>
  <c r="E17" i="8" s="1"/>
  <c r="AN16" i="5"/>
  <c r="K17" i="8" s="1"/>
  <c r="AO16" i="5"/>
  <c r="L17" i="8" s="1"/>
  <c r="AQ16" i="5"/>
  <c r="N17" i="8" s="1"/>
  <c r="AR16" i="5"/>
  <c r="O17" i="8" s="1"/>
  <c r="AI16" i="5"/>
  <c r="F17" i="8" s="1"/>
  <c r="AS16" i="5"/>
  <c r="P17" i="8" s="1"/>
  <c r="AJ16" i="5"/>
  <c r="G17" i="8" s="1"/>
  <c r="AT16" i="5"/>
  <c r="Q17" i="8" s="1"/>
  <c r="AP16" i="5"/>
  <c r="M17" i="8" s="1"/>
  <c r="AK16" i="5"/>
  <c r="H17" i="8" s="1"/>
  <c r="AL16" i="5"/>
  <c r="I17" i="8" s="1"/>
  <c r="AU16" i="5"/>
  <c r="R17" i="8" s="1"/>
  <c r="AE17" i="5"/>
  <c r="B18" i="8" s="1"/>
  <c r="AF17" i="5"/>
  <c r="C18" i="8" s="1"/>
  <c r="AG17" i="5"/>
  <c r="D18" i="8" s="1"/>
  <c r="AH17" i="5"/>
  <c r="E18" i="8" s="1"/>
  <c r="AN17" i="5"/>
  <c r="K18" i="8" s="1"/>
  <c r="AO17" i="5"/>
  <c r="L18" i="8" s="1"/>
  <c r="AQ17" i="5"/>
  <c r="N18" i="8" s="1"/>
  <c r="AR17" i="5"/>
  <c r="O18" i="8" s="1"/>
  <c r="AI17" i="5"/>
  <c r="F18" i="8" s="1"/>
  <c r="AS17" i="5"/>
  <c r="P18" i="8" s="1"/>
  <c r="AT17" i="5"/>
  <c r="Q18" i="8" s="1"/>
  <c r="AP17" i="5"/>
  <c r="M18" i="8" s="1"/>
  <c r="AK17" i="5"/>
  <c r="H18" i="8" s="1"/>
  <c r="AL17" i="5"/>
  <c r="I18" i="8" s="1"/>
  <c r="AU17" i="5"/>
  <c r="R18" i="8" s="1"/>
  <c r="AE18" i="5"/>
  <c r="B19" i="8" s="1"/>
  <c r="AF18" i="5"/>
  <c r="C19" i="8" s="1"/>
  <c r="AG18" i="5"/>
  <c r="D19" i="8" s="1"/>
  <c r="AH18" i="5"/>
  <c r="E19" i="8" s="1"/>
  <c r="AN18" i="5"/>
  <c r="K19" i="8" s="1"/>
  <c r="AO18" i="5"/>
  <c r="L19" i="8" s="1"/>
  <c r="AQ18" i="5"/>
  <c r="N19" i="8" s="1"/>
  <c r="AR18" i="5"/>
  <c r="O19" i="8" s="1"/>
  <c r="AI18" i="5"/>
  <c r="F19" i="8" s="1"/>
  <c r="AS18" i="5"/>
  <c r="P19" i="8" s="1"/>
  <c r="AT18" i="5"/>
  <c r="Q19" i="8" s="1"/>
  <c r="AP18" i="5"/>
  <c r="M19" i="8" s="1"/>
  <c r="AK18" i="5"/>
  <c r="H19" i="8" s="1"/>
  <c r="AL18" i="5"/>
  <c r="I19" i="8" s="1"/>
  <c r="AU18" i="5"/>
  <c r="R19" i="8" s="1"/>
  <c r="AE19" i="5"/>
  <c r="B20" i="8" s="1"/>
  <c r="AF19" i="5"/>
  <c r="C20" i="8" s="1"/>
  <c r="AG19" i="5"/>
  <c r="D20" i="8" s="1"/>
  <c r="AH19" i="5"/>
  <c r="E20" i="8" s="1"/>
  <c r="AN19" i="5"/>
  <c r="K20" i="8" s="1"/>
  <c r="AO19" i="5"/>
  <c r="L20" i="8" s="1"/>
  <c r="AQ19" i="5"/>
  <c r="N20" i="8" s="1"/>
  <c r="AR19" i="5"/>
  <c r="O20" i="8" s="1"/>
  <c r="AI19" i="5"/>
  <c r="F20" i="8" s="1"/>
  <c r="AS19" i="5"/>
  <c r="P20" i="8" s="1"/>
  <c r="AT19" i="5"/>
  <c r="Q20" i="8" s="1"/>
  <c r="AP19" i="5"/>
  <c r="M20" i="8" s="1"/>
  <c r="AK19" i="5"/>
  <c r="H20" i="8" s="1"/>
  <c r="AL19" i="5"/>
  <c r="I20" i="8" s="1"/>
  <c r="AU19" i="5"/>
  <c r="R20" i="8" s="1"/>
  <c r="AE20" i="5"/>
  <c r="B21" i="8" s="1"/>
  <c r="AF20" i="5"/>
  <c r="C21" i="8" s="1"/>
  <c r="AG20" i="5"/>
  <c r="D21" i="8" s="1"/>
  <c r="AH20" i="5"/>
  <c r="E21" i="8" s="1"/>
  <c r="AN20" i="5"/>
  <c r="K21" i="8" s="1"/>
  <c r="AO20" i="5"/>
  <c r="L21" i="8" s="1"/>
  <c r="AQ20" i="5"/>
  <c r="N21" i="8" s="1"/>
  <c r="AR20" i="5"/>
  <c r="O21" i="8" s="1"/>
  <c r="AI20" i="5"/>
  <c r="F21" i="8" s="1"/>
  <c r="AS20" i="5"/>
  <c r="P21" i="8" s="1"/>
  <c r="AM20" i="5"/>
  <c r="J21" i="8" s="1"/>
  <c r="AJ20" i="5"/>
  <c r="G21" i="8" s="1"/>
  <c r="AT20" i="5"/>
  <c r="Q21" i="8" s="1"/>
  <c r="AP20" i="5"/>
  <c r="M21" i="8" s="1"/>
  <c r="AK20" i="5"/>
  <c r="H21" i="8" s="1"/>
  <c r="AL20" i="5"/>
  <c r="I21" i="8" s="1"/>
  <c r="AU20" i="5"/>
  <c r="R21" i="8" s="1"/>
  <c r="AE21" i="5"/>
  <c r="B22" i="8" s="1"/>
  <c r="AF21" i="5"/>
  <c r="C22" i="8" s="1"/>
  <c r="AG21" i="5"/>
  <c r="D22" i="8" s="1"/>
  <c r="AH21" i="5"/>
  <c r="E22" i="8" s="1"/>
  <c r="AN21" i="5"/>
  <c r="K22" i="8" s="1"/>
  <c r="AO21" i="5"/>
  <c r="L22" i="8" s="1"/>
  <c r="AQ21" i="5"/>
  <c r="N22" i="8" s="1"/>
  <c r="AR21" i="5"/>
  <c r="O22" i="8" s="1"/>
  <c r="AI21" i="5"/>
  <c r="F22" i="8" s="1"/>
  <c r="AS21" i="5"/>
  <c r="P22" i="8" s="1"/>
  <c r="AM21" i="5"/>
  <c r="J22" i="8" s="1"/>
  <c r="AJ21" i="5"/>
  <c r="G22" i="8" s="1"/>
  <c r="AT21" i="5"/>
  <c r="Q22" i="8" s="1"/>
  <c r="AP21" i="5"/>
  <c r="M22" i="8" s="1"/>
  <c r="AK21" i="5"/>
  <c r="H22" i="8" s="1"/>
  <c r="AL21" i="5"/>
  <c r="I22" i="8" s="1"/>
  <c r="AU21" i="5"/>
  <c r="R22" i="8" s="1"/>
  <c r="AE22" i="5"/>
  <c r="B23" i="8" s="1"/>
  <c r="AF22" i="5"/>
  <c r="C23" i="8" s="1"/>
  <c r="AG22" i="5"/>
  <c r="D23" i="8" s="1"/>
  <c r="AH22" i="5"/>
  <c r="E23" i="8" s="1"/>
  <c r="AN22" i="5"/>
  <c r="K23" i="8" s="1"/>
  <c r="AO22" i="5"/>
  <c r="L23" i="8" s="1"/>
  <c r="AQ22" i="5"/>
  <c r="N23" i="8" s="1"/>
  <c r="AR22" i="5"/>
  <c r="O23" i="8" s="1"/>
  <c r="AI22" i="5"/>
  <c r="F23" i="8" s="1"/>
  <c r="AS22" i="5"/>
  <c r="P23" i="8" s="1"/>
  <c r="AM22" i="5"/>
  <c r="J23" i="8" s="1"/>
  <c r="AJ22" i="5"/>
  <c r="G23" i="8" s="1"/>
  <c r="AT22" i="5"/>
  <c r="Q23" i="8" s="1"/>
  <c r="AP22" i="5"/>
  <c r="M23" i="8" s="1"/>
  <c r="AK22" i="5"/>
  <c r="H23" i="8" s="1"/>
  <c r="AL22" i="5"/>
  <c r="I23" i="8" s="1"/>
  <c r="AU22" i="5"/>
  <c r="R23" i="8" s="1"/>
  <c r="AE23" i="5"/>
  <c r="B24" i="8" s="1"/>
  <c r="AF23" i="5"/>
  <c r="C24" i="8" s="1"/>
  <c r="AG23" i="5"/>
  <c r="D24" i="8" s="1"/>
  <c r="AH23" i="5"/>
  <c r="E24" i="8" s="1"/>
  <c r="AN23" i="5"/>
  <c r="K24" i="8" s="1"/>
  <c r="AO23" i="5"/>
  <c r="L24" i="8" s="1"/>
  <c r="AQ23" i="5"/>
  <c r="N24" i="8" s="1"/>
  <c r="AR23" i="5"/>
  <c r="O24" i="8" s="1"/>
  <c r="AI23" i="5"/>
  <c r="F24" i="8" s="1"/>
  <c r="AS23" i="5"/>
  <c r="P24" i="8" s="1"/>
  <c r="AJ23" i="5"/>
  <c r="G24" i="8" s="1"/>
  <c r="AT23" i="5"/>
  <c r="Q24" i="8" s="1"/>
  <c r="AP23" i="5"/>
  <c r="M24" i="8" s="1"/>
  <c r="AK23" i="5"/>
  <c r="H24" i="8" s="1"/>
  <c r="AL23" i="5"/>
  <c r="I24" i="8" s="1"/>
  <c r="AU23" i="5"/>
  <c r="R24" i="8" s="1"/>
  <c r="AI28" i="5"/>
  <c r="F29" i="8" s="1"/>
  <c r="AS28" i="5"/>
  <c r="P29" i="8" s="1"/>
  <c r="AM28" i="5"/>
  <c r="J29" i="8" s="1"/>
  <c r="AJ28" i="5"/>
  <c r="G29" i="8" s="1"/>
  <c r="C4" i="5"/>
  <c r="AF4" i="5" s="1"/>
  <c r="C5" i="8" s="1"/>
  <c r="D4" i="5"/>
  <c r="AG4" i="5" s="1"/>
  <c r="D5" i="8" s="1"/>
  <c r="E4" i="5"/>
  <c r="AH4" i="5" s="1"/>
  <c r="E5" i="8" s="1"/>
  <c r="K4" i="5"/>
  <c r="AN4" i="5" s="1"/>
  <c r="K5" i="8" s="1"/>
  <c r="L4" i="5"/>
  <c r="AO4" i="5" s="1"/>
  <c r="L5" i="8" s="1"/>
  <c r="N4" i="5"/>
  <c r="AQ4" i="5" s="1"/>
  <c r="N5" i="8" s="1"/>
  <c r="O4" i="5"/>
  <c r="AR4" i="5" s="1"/>
  <c r="O5" i="8" s="1"/>
  <c r="F4" i="5"/>
  <c r="AI4" i="5" s="1"/>
  <c r="F5" i="8" s="1"/>
  <c r="P4" i="5"/>
  <c r="AS4" i="5" s="1"/>
  <c r="P5" i="8" s="1"/>
  <c r="J4" i="5"/>
  <c r="AM4" i="5" s="1"/>
  <c r="J5" i="8" s="1"/>
  <c r="G4" i="5"/>
  <c r="AJ4" i="5" s="1"/>
  <c r="G5" i="8" s="1"/>
  <c r="Q4" i="5"/>
  <c r="AT4" i="5" s="1"/>
  <c r="Q5" i="8" s="1"/>
  <c r="M4" i="5"/>
  <c r="AP4" i="5" s="1"/>
  <c r="M5" i="8" s="1"/>
  <c r="H4" i="5"/>
  <c r="AK4" i="5" s="1"/>
  <c r="H5" i="8" s="1"/>
  <c r="I4" i="5"/>
  <c r="AL4" i="5" s="1"/>
  <c r="I5" i="8" s="1"/>
  <c r="R4" i="5"/>
  <c r="AU4" i="5" s="1"/>
  <c r="R5" i="8" s="1"/>
  <c r="B4" i="5"/>
  <c r="AE4" i="5" s="1"/>
  <c r="B5" i="8" s="1"/>
  <c r="A5" i="5"/>
  <c r="A6" i="5"/>
  <c r="A7" i="5"/>
  <c r="A8" i="5"/>
  <c r="A9" i="5"/>
  <c r="A10" i="5"/>
  <c r="A11" i="5"/>
  <c r="A12" i="5"/>
  <c r="A13" i="5"/>
  <c r="A14" i="5"/>
  <c r="A15" i="5"/>
  <c r="A16" i="5"/>
  <c r="A17" i="5"/>
  <c r="A18" i="5"/>
  <c r="A19" i="5"/>
  <c r="A20" i="5"/>
  <c r="A21" i="5"/>
  <c r="A22" i="5"/>
  <c r="A23" i="5"/>
  <c r="A4" i="5"/>
  <c r="I10" i="8" l="1"/>
  <c r="E11" i="3"/>
  <c r="R10" i="8"/>
  <c r="E20" i="3"/>
  <c r="G10" i="8"/>
  <c r="E9" i="3"/>
  <c r="O10" i="8"/>
  <c r="E17" i="3"/>
  <c r="N10" i="8"/>
  <c r="E16" i="3"/>
  <c r="D7" i="5"/>
  <c r="AG7" i="5" s="1"/>
  <c r="D8" i="8" s="1"/>
  <c r="C7" i="5"/>
  <c r="E5" i="5"/>
  <c r="AH5" i="5" s="1"/>
  <c r="E6" i="8" s="1"/>
  <c r="B7" i="5"/>
  <c r="C6" i="5"/>
  <c r="AF6" i="5" s="1"/>
  <c r="C7" i="8" s="1"/>
  <c r="C8" i="5"/>
  <c r="AF8" i="5" s="1"/>
  <c r="C9" i="8" s="1"/>
  <c r="B8" i="5"/>
  <c r="AE8" i="5" s="1"/>
  <c r="B9" i="8" s="1"/>
  <c r="D8" i="5"/>
  <c r="B6" i="5"/>
  <c r="AE6" i="5" s="1"/>
  <c r="B7" i="8" s="1"/>
  <c r="E8" i="5"/>
  <c r="AH8" i="5" s="1"/>
  <c r="E9" i="8" s="1"/>
  <c r="E7" i="5"/>
  <c r="AH7" i="5" s="1"/>
  <c r="E8" i="8" s="1"/>
  <c r="E6" i="5"/>
  <c r="AH6" i="5" s="1"/>
  <c r="E7" i="8" s="1"/>
  <c r="D6" i="5"/>
  <c r="AG6" i="5" s="1"/>
  <c r="D7" i="8" s="1"/>
  <c r="D5" i="5"/>
  <c r="AG5" i="5" s="1"/>
  <c r="D6" i="8" s="1"/>
  <c r="C5" i="5"/>
  <c r="B5" i="5"/>
  <c r="AE5" i="5" s="1"/>
  <c r="B6" i="8" s="1"/>
  <c r="V23" i="5"/>
  <c r="U24" i="8" s="1"/>
  <c r="V24" i="8" s="1"/>
  <c r="AM23" i="5"/>
  <c r="J24" i="8" s="1"/>
  <c r="V17" i="5"/>
  <c r="U18" i="8" s="1"/>
  <c r="V18" i="8" s="1"/>
  <c r="AM17" i="5"/>
  <c r="J18" i="8" s="1"/>
  <c r="V11" i="5"/>
  <c r="U12" i="8" s="1"/>
  <c r="V12" i="8" s="1"/>
  <c r="AN11" i="5"/>
  <c r="K12" i="8" s="1"/>
  <c r="V16" i="5"/>
  <c r="U17" i="8" s="1"/>
  <c r="V17" i="8" s="1"/>
  <c r="AM16" i="5"/>
  <c r="J17" i="8" s="1"/>
  <c r="V12" i="5"/>
  <c r="U13" i="8" s="1"/>
  <c r="V13" i="8" s="1"/>
  <c r="AM12" i="5"/>
  <c r="J13" i="8" s="1"/>
  <c r="V10" i="5"/>
  <c r="U11" i="8" s="1"/>
  <c r="V11" i="8" s="1"/>
  <c r="AN10" i="5"/>
  <c r="K11" i="8" s="1"/>
  <c r="V19" i="5"/>
  <c r="U20" i="8" s="1"/>
  <c r="V20" i="8" s="1"/>
  <c r="AM19" i="5"/>
  <c r="J20" i="8" s="1"/>
  <c r="V9" i="5"/>
  <c r="U10" i="8" s="1"/>
  <c r="V10" i="8" s="1"/>
  <c r="AN9" i="5"/>
  <c r="K10" i="8" s="1"/>
  <c r="V18" i="5"/>
  <c r="U19" i="8" s="1"/>
  <c r="V19" i="8" s="1"/>
  <c r="AM18" i="5"/>
  <c r="J19" i="8" s="1"/>
  <c r="V8" i="5"/>
  <c r="U9" i="8" s="1"/>
  <c r="V9" i="8" s="1"/>
  <c r="AN8" i="5"/>
  <c r="K9" i="8" s="1"/>
  <c r="F34" i="5"/>
  <c r="C8" i="6" s="1"/>
  <c r="F40" i="5"/>
  <c r="E8" i="6" s="1"/>
  <c r="F39" i="5"/>
  <c r="F38" i="5"/>
  <c r="J40" i="5"/>
  <c r="E12" i="6" s="1"/>
  <c r="J39" i="5"/>
  <c r="J38" i="5"/>
  <c r="N40" i="5"/>
  <c r="E16" i="6" s="1"/>
  <c r="N39" i="5"/>
  <c r="N38" i="5"/>
  <c r="R34" i="5"/>
  <c r="C20" i="6" s="1"/>
  <c r="R40" i="5"/>
  <c r="E20" i="6" s="1"/>
  <c r="R39" i="5"/>
  <c r="R38" i="5"/>
  <c r="G38" i="5"/>
  <c r="G40" i="5"/>
  <c r="E9" i="6" s="1"/>
  <c r="G39" i="5"/>
  <c r="O38" i="5"/>
  <c r="O40" i="5"/>
  <c r="E17" i="6" s="1"/>
  <c r="O39" i="5"/>
  <c r="H38" i="5"/>
  <c r="H40" i="5"/>
  <c r="E10" i="6" s="1"/>
  <c r="H39" i="5"/>
  <c r="L38" i="5"/>
  <c r="L40" i="5"/>
  <c r="E14" i="6" s="1"/>
  <c r="L39" i="5"/>
  <c r="P38" i="5"/>
  <c r="P40" i="5"/>
  <c r="E18" i="6" s="1"/>
  <c r="P39" i="5"/>
  <c r="W31" i="5"/>
  <c r="W32" i="8" s="1"/>
  <c r="X32" i="8" s="1"/>
  <c r="W27" i="5"/>
  <c r="W28" i="8" s="1"/>
  <c r="X28" i="8" s="1"/>
  <c r="W18" i="5"/>
  <c r="W19" i="8" s="1"/>
  <c r="X19" i="8" s="1"/>
  <c r="W12" i="5"/>
  <c r="W13" i="8" s="1"/>
  <c r="X13" i="8" s="1"/>
  <c r="K38" i="5"/>
  <c r="K40" i="5"/>
  <c r="E13" i="6" s="1"/>
  <c r="K39" i="5"/>
  <c r="I40" i="5"/>
  <c r="E11" i="6" s="1"/>
  <c r="I39" i="5"/>
  <c r="I38" i="5"/>
  <c r="M38" i="5"/>
  <c r="M40" i="5"/>
  <c r="E15" i="6" s="1"/>
  <c r="M39" i="5"/>
  <c r="Q40" i="5"/>
  <c r="E19" i="6" s="1"/>
  <c r="Q39" i="5"/>
  <c r="Q38" i="5"/>
  <c r="U31" i="5"/>
  <c r="S32" i="8" s="1"/>
  <c r="T32" i="8" s="1"/>
  <c r="T31" i="5"/>
  <c r="Y32" i="8" s="1"/>
  <c r="Z32" i="8" s="1"/>
  <c r="W17" i="5"/>
  <c r="W18" i="8" s="1"/>
  <c r="X18" i="8" s="1"/>
  <c r="W16" i="5"/>
  <c r="W17" i="8" s="1"/>
  <c r="X17" i="8" s="1"/>
  <c r="U16" i="5"/>
  <c r="S17" i="8" s="1"/>
  <c r="T17" i="8" s="1"/>
  <c r="T16" i="5"/>
  <c r="Y17" i="8" s="1"/>
  <c r="Z17" i="8" s="1"/>
  <c r="U12" i="5"/>
  <c r="S13" i="8" s="1"/>
  <c r="T13" i="8" s="1"/>
  <c r="T12" i="5"/>
  <c r="Y13" i="8" s="1"/>
  <c r="Z13" i="8" s="1"/>
  <c r="U10" i="5"/>
  <c r="S11" i="8" s="1"/>
  <c r="T11" i="8" s="1"/>
  <c r="T10" i="5"/>
  <c r="Y11" i="8" s="1"/>
  <c r="Z11" i="8" s="1"/>
  <c r="G34" i="5"/>
  <c r="C9" i="6" s="1"/>
  <c r="K34" i="5"/>
  <c r="C13" i="6" s="1"/>
  <c r="O34" i="5"/>
  <c r="C17" i="6" s="1"/>
  <c r="W30" i="5"/>
  <c r="W31" i="8" s="1"/>
  <c r="X31" i="8" s="1"/>
  <c r="V30" i="5"/>
  <c r="U31" i="8" s="1"/>
  <c r="V31" i="8" s="1"/>
  <c r="U30" i="5"/>
  <c r="S31" i="8" s="1"/>
  <c r="T31" i="8" s="1"/>
  <c r="T30" i="5"/>
  <c r="Y31" i="8" s="1"/>
  <c r="Z31" i="8" s="1"/>
  <c r="W26" i="5"/>
  <c r="W27" i="8" s="1"/>
  <c r="X27" i="8" s="1"/>
  <c r="V26" i="5"/>
  <c r="U27" i="8" s="1"/>
  <c r="V27" i="8" s="1"/>
  <c r="U26" i="5"/>
  <c r="S27" i="8" s="1"/>
  <c r="T27" i="8" s="1"/>
  <c r="T26" i="5"/>
  <c r="Y27" i="8" s="1"/>
  <c r="Z27" i="8" s="1"/>
  <c r="W22" i="5"/>
  <c r="W23" i="8" s="1"/>
  <c r="X23" i="8" s="1"/>
  <c r="V22" i="5"/>
  <c r="U23" i="8" s="1"/>
  <c r="V23" i="8" s="1"/>
  <c r="U22" i="5"/>
  <c r="S23" i="8" s="1"/>
  <c r="T23" i="8" s="1"/>
  <c r="T22" i="5"/>
  <c r="Y23" i="8" s="1"/>
  <c r="Z23" i="8" s="1"/>
  <c r="W15" i="5"/>
  <c r="W16" i="8" s="1"/>
  <c r="X16" i="8" s="1"/>
  <c r="V15" i="5"/>
  <c r="U16" i="8" s="1"/>
  <c r="V16" i="8" s="1"/>
  <c r="U15" i="5"/>
  <c r="S16" i="8" s="1"/>
  <c r="T16" i="8" s="1"/>
  <c r="T15" i="5"/>
  <c r="Y16" i="8" s="1"/>
  <c r="Z16" i="8" s="1"/>
  <c r="W11" i="5"/>
  <c r="W12" i="8" s="1"/>
  <c r="X12" i="8" s="1"/>
  <c r="W10" i="5"/>
  <c r="W11" i="8" s="1"/>
  <c r="X11" i="8" s="1"/>
  <c r="W9" i="5"/>
  <c r="W8" i="5"/>
  <c r="W9" i="8" s="1"/>
  <c r="X9" i="8" s="1"/>
  <c r="W7" i="5"/>
  <c r="W8" i="8" s="1"/>
  <c r="X8" i="8" s="1"/>
  <c r="V7" i="5"/>
  <c r="U8" i="8" s="1"/>
  <c r="V8" i="8" s="1"/>
  <c r="W4" i="5"/>
  <c r="W5" i="8" s="1"/>
  <c r="X5" i="8" s="1"/>
  <c r="N35" i="5"/>
  <c r="N34" i="5"/>
  <c r="C16" i="6" s="1"/>
  <c r="T27" i="5"/>
  <c r="Y28" i="8" s="1"/>
  <c r="Z28" i="8" s="1"/>
  <c r="U27" i="5"/>
  <c r="S28" i="8" s="1"/>
  <c r="T28" i="8" s="1"/>
  <c r="W23" i="5"/>
  <c r="W24" i="8" s="1"/>
  <c r="X24" i="8" s="1"/>
  <c r="T23" i="5"/>
  <c r="Y24" i="8" s="1"/>
  <c r="Z24" i="8" s="1"/>
  <c r="U23" i="5"/>
  <c r="S24" i="8" s="1"/>
  <c r="T24" i="8" s="1"/>
  <c r="W19" i="5"/>
  <c r="W20" i="8" s="1"/>
  <c r="X20" i="8" s="1"/>
  <c r="T11" i="5"/>
  <c r="Y12" i="8" s="1"/>
  <c r="Z12" i="8" s="1"/>
  <c r="U11" i="5"/>
  <c r="S12" i="8" s="1"/>
  <c r="T12" i="8" s="1"/>
  <c r="U9" i="5"/>
  <c r="T9" i="5"/>
  <c r="H34" i="5"/>
  <c r="C10" i="6" s="1"/>
  <c r="L34" i="5"/>
  <c r="C14" i="6" s="1"/>
  <c r="P34" i="5"/>
  <c r="C18" i="6" s="1"/>
  <c r="W33" i="5"/>
  <c r="W34" i="8" s="1"/>
  <c r="X34" i="8" s="1"/>
  <c r="V33" i="5"/>
  <c r="U34" i="8" s="1"/>
  <c r="V34" i="8" s="1"/>
  <c r="T33" i="5"/>
  <c r="Y34" i="8" s="1"/>
  <c r="Z34" i="8" s="1"/>
  <c r="U33" i="5"/>
  <c r="S34" i="8" s="1"/>
  <c r="T34" i="8" s="1"/>
  <c r="W29" i="5"/>
  <c r="W30" i="8" s="1"/>
  <c r="X30" i="8" s="1"/>
  <c r="V29" i="5"/>
  <c r="U30" i="8" s="1"/>
  <c r="V30" i="8" s="1"/>
  <c r="U29" i="5"/>
  <c r="S30" i="8" s="1"/>
  <c r="T30" i="8" s="1"/>
  <c r="T29" i="5"/>
  <c r="Y30" i="8" s="1"/>
  <c r="Z30" i="8" s="1"/>
  <c r="W25" i="5"/>
  <c r="W26" i="8" s="1"/>
  <c r="X26" i="8" s="1"/>
  <c r="V25" i="5"/>
  <c r="U26" i="8" s="1"/>
  <c r="V26" i="8" s="1"/>
  <c r="U25" i="5"/>
  <c r="S26" i="8" s="1"/>
  <c r="T26" i="8" s="1"/>
  <c r="T25" i="5"/>
  <c r="Y26" i="8" s="1"/>
  <c r="Z26" i="8" s="1"/>
  <c r="W21" i="5"/>
  <c r="W22" i="8" s="1"/>
  <c r="X22" i="8" s="1"/>
  <c r="V21" i="5"/>
  <c r="U22" i="8" s="1"/>
  <c r="V22" i="8" s="1"/>
  <c r="U21" i="5"/>
  <c r="S22" i="8" s="1"/>
  <c r="T22" i="8" s="1"/>
  <c r="T21" i="5"/>
  <c r="Y22" i="8" s="1"/>
  <c r="Z22" i="8" s="1"/>
  <c r="W14" i="5"/>
  <c r="W15" i="8" s="1"/>
  <c r="X15" i="8" s="1"/>
  <c r="V14" i="5"/>
  <c r="U15" i="8" s="1"/>
  <c r="V15" i="8" s="1"/>
  <c r="U14" i="5"/>
  <c r="S15" i="8" s="1"/>
  <c r="T15" i="8" s="1"/>
  <c r="T14" i="5"/>
  <c r="Y15" i="8" s="1"/>
  <c r="Z15" i="8" s="1"/>
  <c r="W6" i="5"/>
  <c r="W7" i="8" s="1"/>
  <c r="X7" i="8" s="1"/>
  <c r="V6" i="5"/>
  <c r="U7" i="8" s="1"/>
  <c r="V7" i="8" s="1"/>
  <c r="T4" i="5"/>
  <c r="Y5" i="8" s="1"/>
  <c r="Z5" i="8" s="1"/>
  <c r="U4" i="5"/>
  <c r="S5" i="8" s="1"/>
  <c r="T5" i="8" s="1"/>
  <c r="V4" i="5"/>
  <c r="U5" i="8" s="1"/>
  <c r="V5" i="8" s="1"/>
  <c r="J35" i="5"/>
  <c r="J34" i="5"/>
  <c r="C12" i="6" s="1"/>
  <c r="I34" i="5"/>
  <c r="C11" i="6" s="1"/>
  <c r="M34" i="5"/>
  <c r="C15" i="6" s="1"/>
  <c r="Q34" i="5"/>
  <c r="C19" i="6" s="1"/>
  <c r="W32" i="5"/>
  <c r="W33" i="8" s="1"/>
  <c r="X33" i="8" s="1"/>
  <c r="V32" i="5"/>
  <c r="U33" i="8" s="1"/>
  <c r="V33" i="8" s="1"/>
  <c r="U32" i="5"/>
  <c r="S33" i="8" s="1"/>
  <c r="T33" i="8" s="1"/>
  <c r="T32" i="5"/>
  <c r="Y33" i="8" s="1"/>
  <c r="Z33" i="8" s="1"/>
  <c r="W28" i="5"/>
  <c r="W29" i="8" s="1"/>
  <c r="X29" i="8" s="1"/>
  <c r="V28" i="5"/>
  <c r="U29" i="8" s="1"/>
  <c r="V29" i="8" s="1"/>
  <c r="U28" i="5"/>
  <c r="S29" i="8" s="1"/>
  <c r="T29" i="8" s="1"/>
  <c r="T28" i="5"/>
  <c r="Y29" i="8" s="1"/>
  <c r="Z29" i="8" s="1"/>
  <c r="W24" i="5"/>
  <c r="W25" i="8" s="1"/>
  <c r="X25" i="8" s="1"/>
  <c r="V24" i="5"/>
  <c r="U25" i="8" s="1"/>
  <c r="V25" i="8" s="1"/>
  <c r="U24" i="5"/>
  <c r="S25" i="8" s="1"/>
  <c r="T25" i="8" s="1"/>
  <c r="T24" i="5"/>
  <c r="Y25" i="8" s="1"/>
  <c r="Z25" i="8" s="1"/>
  <c r="W20" i="5"/>
  <c r="W21" i="8" s="1"/>
  <c r="X21" i="8" s="1"/>
  <c r="V20" i="5"/>
  <c r="U21" i="8" s="1"/>
  <c r="V21" i="8" s="1"/>
  <c r="U20" i="5"/>
  <c r="S21" i="8" s="1"/>
  <c r="T21" i="8" s="1"/>
  <c r="T20" i="5"/>
  <c r="Y21" i="8" s="1"/>
  <c r="Z21" i="8" s="1"/>
  <c r="U19" i="5"/>
  <c r="S20" i="8" s="1"/>
  <c r="T20" i="8" s="1"/>
  <c r="T19" i="5"/>
  <c r="Y20" i="8" s="1"/>
  <c r="Z20" i="8" s="1"/>
  <c r="U18" i="5"/>
  <c r="S19" i="8" s="1"/>
  <c r="T19" i="8" s="1"/>
  <c r="T18" i="5"/>
  <c r="Y19" i="8" s="1"/>
  <c r="Z19" i="8" s="1"/>
  <c r="U17" i="5"/>
  <c r="S18" i="8" s="1"/>
  <c r="T18" i="8" s="1"/>
  <c r="T17" i="5"/>
  <c r="Y18" i="8" s="1"/>
  <c r="Z18" i="8" s="1"/>
  <c r="W13" i="5"/>
  <c r="W14" i="8" s="1"/>
  <c r="X14" i="8" s="1"/>
  <c r="V13" i="5"/>
  <c r="U14" i="8" s="1"/>
  <c r="V14" i="8" s="1"/>
  <c r="U13" i="5"/>
  <c r="S14" i="8" s="1"/>
  <c r="T14" i="8" s="1"/>
  <c r="T13" i="5"/>
  <c r="Y14" i="8" s="1"/>
  <c r="Z14" i="8" s="1"/>
  <c r="W5" i="5"/>
  <c r="W6" i="8" s="1"/>
  <c r="X6" i="8" s="1"/>
  <c r="V5" i="5"/>
  <c r="U6" i="8" s="1"/>
  <c r="V6" i="8" s="1"/>
  <c r="A1" i="7"/>
  <c r="S10" i="8" l="1"/>
  <c r="T10" i="8" s="1"/>
  <c r="F4" i="3"/>
  <c r="Y10" i="8"/>
  <c r="Z10" i="8" s="1"/>
  <c r="J4" i="3"/>
  <c r="W10" i="8"/>
  <c r="X10" i="8" s="1"/>
  <c r="F16" i="3"/>
  <c r="U7" i="5"/>
  <c r="S8" i="8" s="1"/>
  <c r="T8" i="8" s="1"/>
  <c r="D39" i="5"/>
  <c r="B40" i="5"/>
  <c r="E4" i="6" s="1"/>
  <c r="T5" i="5"/>
  <c r="Y6" i="8" s="1"/>
  <c r="Z6" i="8" s="1"/>
  <c r="U5" i="5"/>
  <c r="S6" i="8" s="1"/>
  <c r="T6" i="8" s="1"/>
  <c r="C38" i="5"/>
  <c r="AF5" i="5"/>
  <c r="C6" i="8" s="1"/>
  <c r="B39" i="5"/>
  <c r="D4" i="6" s="1"/>
  <c r="C40" i="5"/>
  <c r="E5" i="6" s="1"/>
  <c r="T6" i="5"/>
  <c r="Y7" i="8" s="1"/>
  <c r="Z7" i="8" s="1"/>
  <c r="C34" i="5"/>
  <c r="C5" i="6" s="1"/>
  <c r="AG8" i="5"/>
  <c r="D9" i="8" s="1"/>
  <c r="D34" i="5"/>
  <c r="C6" i="6" s="1"/>
  <c r="T8" i="5"/>
  <c r="Y9" i="8" s="1"/>
  <c r="Z9" i="8" s="1"/>
  <c r="C39" i="5"/>
  <c r="D5" i="6" s="1"/>
  <c r="D38" i="5"/>
  <c r="B34" i="5"/>
  <c r="C4" i="6" s="1"/>
  <c r="B38" i="5"/>
  <c r="AE7" i="5"/>
  <c r="B8" i="8" s="1"/>
  <c r="AF7" i="5"/>
  <c r="C8" i="8" s="1"/>
  <c r="U8" i="5"/>
  <c r="S9" i="8" s="1"/>
  <c r="T9" i="8" s="1"/>
  <c r="E34" i="5"/>
  <c r="C7" i="6" s="1"/>
  <c r="E39" i="5"/>
  <c r="D7" i="6" s="1"/>
  <c r="T7" i="5"/>
  <c r="Y8" i="8" s="1"/>
  <c r="Z8" i="8" s="1"/>
  <c r="E38" i="5"/>
  <c r="B35" i="5"/>
  <c r="B42" i="5" s="1"/>
  <c r="U6" i="5"/>
  <c r="S7" i="8" s="1"/>
  <c r="T7" i="8" s="1"/>
  <c r="E40" i="5"/>
  <c r="E7" i="6" s="1"/>
  <c r="D40" i="5"/>
  <c r="E6" i="6" s="1"/>
  <c r="F12" i="6"/>
  <c r="C42" i="5"/>
  <c r="F16" i="6"/>
  <c r="D42" i="5"/>
  <c r="A1" i="1"/>
  <c r="A1" i="8"/>
  <c r="D16" i="6"/>
  <c r="D15" i="6"/>
  <c r="D13" i="6"/>
  <c r="D18" i="6"/>
  <c r="D14" i="6"/>
  <c r="D10" i="6"/>
  <c r="D6" i="6"/>
  <c r="D17" i="6"/>
  <c r="D9" i="6"/>
  <c r="AA4" i="5"/>
  <c r="AA6" i="5"/>
  <c r="AA5" i="5"/>
  <c r="D12" i="6"/>
  <c r="D8" i="6"/>
  <c r="AB4" i="5"/>
  <c r="AB6" i="5"/>
  <c r="AB5" i="5"/>
  <c r="D19" i="6"/>
  <c r="D11" i="6"/>
  <c r="D20" i="6"/>
  <c r="A4" i="2"/>
  <c r="A5" i="2"/>
  <c r="A6" i="2"/>
  <c r="A7" i="2"/>
  <c r="A8" i="2"/>
  <c r="A9" i="2"/>
  <c r="A10" i="2"/>
  <c r="A11" i="2"/>
  <c r="A12" i="2"/>
  <c r="A13" i="2"/>
  <c r="A14" i="2"/>
  <c r="A15" i="2"/>
  <c r="A16" i="2"/>
  <c r="A17" i="2"/>
  <c r="A18" i="2"/>
  <c r="A19" i="2"/>
  <c r="A20" i="2"/>
  <c r="A21" i="2"/>
  <c r="A22" i="2"/>
  <c r="A3" i="2"/>
  <c r="AC6" i="5" l="1"/>
  <c r="AC4" i="5"/>
  <c r="Z6" i="5"/>
  <c r="B36" i="5"/>
  <c r="G4" i="6" s="1"/>
  <c r="Z5" i="5"/>
  <c r="AC5" i="5"/>
  <c r="Z4" i="5"/>
  <c r="F4" i="6"/>
  <c r="A1" i="4"/>
  <c r="A1" i="3"/>
  <c r="A1" i="6"/>
  <c r="A1" i="5"/>
  <c r="A1" i="2"/>
</calcChain>
</file>

<file path=xl/sharedStrings.xml><?xml version="1.0" encoding="utf-8"?>
<sst xmlns="http://schemas.openxmlformats.org/spreadsheetml/2006/main" count="232" uniqueCount="105">
  <si>
    <t>Liste des élèves</t>
  </si>
  <si>
    <t>n°</t>
  </si>
  <si>
    <t>NOM Prénom</t>
  </si>
  <si>
    <t>A</t>
  </si>
  <si>
    <t>ECA+</t>
  </si>
  <si>
    <t>ECA-</t>
  </si>
  <si>
    <t>NA</t>
  </si>
  <si>
    <t>abs</t>
  </si>
  <si>
    <t>Item 1</t>
  </si>
  <si>
    <t>Item 2</t>
  </si>
  <si>
    <t>Item 3</t>
  </si>
  <si>
    <t>Item 4</t>
  </si>
  <si>
    <t>Item 5</t>
  </si>
  <si>
    <t>Item 6</t>
  </si>
  <si>
    <t>Item 7</t>
  </si>
  <si>
    <t>Item 8</t>
  </si>
  <si>
    <t>Item 9</t>
  </si>
  <si>
    <t>Saisie des résultats</t>
  </si>
  <si>
    <t>Synthèse des élèves</t>
  </si>
  <si>
    <t>Compétences évaluées</t>
  </si>
  <si>
    <t>Point du programme</t>
  </si>
  <si>
    <t>Compétence</t>
  </si>
  <si>
    <t>Items concernés</t>
  </si>
  <si>
    <t>Pourcentage global</t>
  </si>
  <si>
    <t>Synthèse de la classe</t>
  </si>
  <si>
    <t>Pourcentage de réussite</t>
  </si>
  <si>
    <t>Renseignements</t>
  </si>
  <si>
    <t>Nom de l'école (ex : Jean Jaurès)</t>
  </si>
  <si>
    <t>Nom de l'enseignant (ex : M. MARTIN)</t>
  </si>
  <si>
    <t>M. Paul</t>
  </si>
  <si>
    <t>L'enseignant</t>
  </si>
  <si>
    <t>Qualité du ou des professeurs (ex : L'enseignante)</t>
  </si>
  <si>
    <t>L'enseignante</t>
  </si>
  <si>
    <t>Nom de la classe (ex : CPb)</t>
  </si>
  <si>
    <t>Les enseignants</t>
  </si>
  <si>
    <t>Niveau (ex : CP)</t>
  </si>
  <si>
    <t>CM2</t>
  </si>
  <si>
    <t>Les enseignantes</t>
  </si>
  <si>
    <t>Année scolaire (ex:2012/2013)</t>
  </si>
  <si>
    <t>2018/2019</t>
  </si>
  <si>
    <t>Seuil d'alerte de la difficulté (en %)</t>
  </si>
  <si>
    <t>Lire un grand nombre écrit en chiffres (jusqu'aux millions).</t>
  </si>
  <si>
    <t>Ecrire un grand nombre en chiffres (jusqu'aux millions).</t>
  </si>
  <si>
    <t>Ecrire un grand nombre en lettres (jusq'aux millions).</t>
  </si>
  <si>
    <t>Comparer des nombres entiers.</t>
  </si>
  <si>
    <t>Ranger des nombres entiers.</t>
  </si>
  <si>
    <t>Décomposer et recomposer des nombres entiers.</t>
  </si>
  <si>
    <t>Encadrer des nombres entiers.</t>
  </si>
  <si>
    <t>Savoir lire une fraction.</t>
  </si>
  <si>
    <t>Coder un partage à l'aide d'une fraction.</t>
  </si>
  <si>
    <t>Partager un espace par rapport à une fraction.</t>
  </si>
  <si>
    <t>Passer d'une fraction décimale à un nombre décimal, et inversement.</t>
  </si>
  <si>
    <t>Ecrire un nombre décimal en lettres.</t>
  </si>
  <si>
    <t>Ecrire un nombre décimal en chiffres.</t>
  </si>
  <si>
    <t>Comparer des nombres décimaux.</t>
  </si>
  <si>
    <t>Ranger des nombres décimaux.</t>
  </si>
  <si>
    <t>Placer des nombres décimaux sur une droite.</t>
  </si>
  <si>
    <t>Les nombres entiers</t>
  </si>
  <si>
    <t>Les fractions</t>
  </si>
  <si>
    <t>Les nombres décimaux</t>
  </si>
  <si>
    <t>Evaluation diagnostique de numération</t>
  </si>
  <si>
    <t>Respecter les règles d'orthographe de l'écriture d'un nombre en lettres.</t>
  </si>
  <si>
    <t>Item 10</t>
  </si>
  <si>
    <t>Item 11</t>
  </si>
  <si>
    <t>Item 12</t>
  </si>
  <si>
    <t>Item 13</t>
  </si>
  <si>
    <t>Item 14</t>
  </si>
  <si>
    <t>Item 15</t>
  </si>
  <si>
    <t>Item 16</t>
  </si>
  <si>
    <t>Item 17</t>
  </si>
  <si>
    <t>% réussite par item</t>
  </si>
  <si>
    <t>% réussite par domaine</t>
  </si>
  <si>
    <t>% réussite global</t>
  </si>
  <si>
    <t>% réussite nombres entiers</t>
  </si>
  <si>
    <t>% réussite fractions</t>
  </si>
  <si>
    <t>% réussite nombres décimaux</t>
  </si>
  <si>
    <t>Ecrire un grand nombre en lettres (jusqu'aux millions).</t>
  </si>
  <si>
    <t>Elèves ayant répondu</t>
  </si>
  <si>
    <t>Elèves sans difficulté</t>
  </si>
  <si>
    <t>Elèves en difficulté</t>
  </si>
  <si>
    <t>Répondu (domaine)</t>
  </si>
  <si>
    <t>Sans difficulté (domaine)</t>
  </si>
  <si>
    <t>En difficulté (domaine)</t>
  </si>
  <si>
    <t>Nombres entiers</t>
  </si>
  <si>
    <t>Fractions</t>
  </si>
  <si>
    <t>Décimaux</t>
  </si>
  <si>
    <t>Total</t>
  </si>
  <si>
    <t>Pourcentage de réussite domaine</t>
  </si>
  <si>
    <t>Elève</t>
  </si>
  <si>
    <t>Réussite par compétence</t>
  </si>
  <si>
    <t>Réussite par domaine</t>
  </si>
  <si>
    <t>%</t>
  </si>
  <si>
    <t>Diff.</t>
  </si>
  <si>
    <t>Global</t>
  </si>
  <si>
    <t>Résultats de la classe</t>
  </si>
  <si>
    <t>Compétences</t>
  </si>
  <si>
    <t>Traitement des résultats</t>
  </si>
  <si>
    <t>Près du Sapin</t>
  </si>
  <si>
    <t>CM2b</t>
  </si>
  <si>
    <t>Hakim</t>
  </si>
  <si>
    <t>Jean-Claude</t>
  </si>
  <si>
    <t>Marie</t>
  </si>
  <si>
    <t>Fatima</t>
  </si>
  <si>
    <t>Chang</t>
  </si>
  <si>
    <t>Eléonore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</si>
</sst>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Maiandra GD"/>
      <family val="2"/>
    </font>
    <font>
      <i/>
      <sz val="11"/>
      <color theme="1"/>
      <name val="Maiandra GD"/>
      <family val="2"/>
    </font>
    <font>
      <sz val="11"/>
      <color theme="1"/>
      <name val="Maiandra GD"/>
      <family val="2"/>
    </font>
    <font>
      <b/>
      <sz val="14"/>
      <color theme="0"/>
      <name val="Maiandra GD"/>
      <family val="2"/>
    </font>
    <font>
      <sz val="14"/>
      <color theme="1"/>
      <name val="Maiandra GD"/>
      <family val="2"/>
    </font>
    <font>
      <b/>
      <sz val="11"/>
      <color theme="1"/>
      <name val="Maiandra GD"/>
      <family val="2"/>
    </font>
    <font>
      <b/>
      <sz val="14"/>
      <color rgb="FFFF0000"/>
      <name val="Maiandra GD"/>
      <family val="2"/>
    </font>
    <font>
      <b/>
      <sz val="16"/>
      <color rgb="FFFF0000"/>
      <name val="Maiandra GD"/>
      <family val="2"/>
    </font>
    <font>
      <sz val="12"/>
      <color theme="1"/>
      <name val="Maiandra GD"/>
      <family val="2"/>
    </font>
    <font>
      <b/>
      <sz val="16"/>
      <color theme="1"/>
      <name val="Maiandra GD"/>
      <family val="2"/>
    </font>
    <font>
      <b/>
      <sz val="16"/>
      <color rgb="FF0070C0"/>
      <name val="Maiandra GD"/>
      <family val="2"/>
    </font>
    <font>
      <i/>
      <sz val="12"/>
      <color rgb="FF0070C0"/>
      <name val="Maiandra GD"/>
      <family val="2"/>
    </font>
    <font>
      <b/>
      <sz val="11"/>
      <color theme="0"/>
      <name val="Maiandra GD"/>
      <family val="2"/>
    </font>
    <font>
      <b/>
      <sz val="12"/>
      <color rgb="FFFF0000"/>
      <name val="Maiandra GD"/>
      <family val="2"/>
    </font>
    <font>
      <b/>
      <sz val="14"/>
      <color rgb="FF0070C0"/>
      <name val="Maiandra GD"/>
      <family val="2"/>
    </font>
    <font>
      <b/>
      <sz val="12"/>
      <color rgb="FF0070C0"/>
      <name val="Maiandra GD"/>
      <family val="2"/>
    </font>
    <font>
      <b/>
      <sz val="12"/>
      <color theme="1"/>
      <name val="Maiandra GD"/>
      <family val="2"/>
    </font>
    <font>
      <b/>
      <sz val="14"/>
      <color theme="1"/>
      <name val="Maiandra GD"/>
      <family val="2"/>
    </font>
    <font>
      <i/>
      <sz val="14"/>
      <color theme="1"/>
      <name val="Maiandra GD"/>
      <family val="2"/>
    </font>
    <font>
      <b/>
      <sz val="16"/>
      <name val="Maiandra GD"/>
      <family val="2"/>
    </font>
    <font>
      <b/>
      <sz val="16"/>
      <color theme="0"/>
      <name val="Maiandra GD"/>
      <family val="2"/>
    </font>
    <font>
      <i/>
      <sz val="12"/>
      <color theme="1"/>
      <name val="Maiandra GD"/>
      <family val="2"/>
    </font>
    <font>
      <i/>
      <sz val="14"/>
      <name val="Maiandra GD"/>
      <family val="2"/>
    </font>
    <font>
      <b/>
      <i/>
      <sz val="16"/>
      <color rgb="FFFF0000"/>
      <name val="Maiandra GD"/>
      <family val="2"/>
    </font>
    <font>
      <i/>
      <sz val="16"/>
      <color rgb="FF0070C0"/>
      <name val="Maiandra GD"/>
      <family val="2"/>
    </font>
  </fonts>
  <fills count="5">
    <fill>
      <patternFill patternType="none"/>
    </fill>
    <fill>
      <patternFill patternType="gray125"/>
    </fill>
    <fill>
      <patternFill patternType="solid">
        <fgColor theme="0" tint="-0.499984740745262"/>
        <bgColor indexed="64"/>
      </patternFill>
    </fill>
    <fill>
      <patternFill patternType="solid">
        <fgColor theme="0" tint="-0.24994659260841701"/>
        <bgColor indexed="64"/>
      </patternFill>
    </fill>
    <fill>
      <patternFill patternType="solid">
        <fgColor rgb="FF0070C0"/>
        <bgColor indexed="64"/>
      </patternFill>
    </fill>
  </fills>
  <borders count="70">
    <border>
      <left/>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indexed="64"/>
      </left>
      <right style="thin">
        <color indexed="64"/>
      </right>
      <top style="thick">
        <color indexed="64"/>
      </top>
      <bottom style="thick">
        <color indexed="64"/>
      </bottom>
      <diagonal/>
    </border>
    <border>
      <left style="thick">
        <color indexed="64"/>
      </left>
      <right style="thick">
        <color auto="1"/>
      </right>
      <top style="thick">
        <color indexed="64"/>
      </top>
      <bottom style="thin">
        <color indexed="64"/>
      </bottom>
      <diagonal/>
    </border>
    <border>
      <left style="thick">
        <color indexed="64"/>
      </left>
      <right style="thick">
        <color auto="1"/>
      </right>
      <top style="thin">
        <color indexed="64"/>
      </top>
      <bottom style="thin">
        <color indexed="64"/>
      </bottom>
      <diagonal/>
    </border>
    <border>
      <left style="thick">
        <color indexed="64"/>
      </left>
      <right style="thick">
        <color auto="1"/>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ck">
        <color indexed="64"/>
      </left>
      <right/>
      <top/>
      <bottom/>
      <diagonal/>
    </border>
    <border>
      <left style="medium">
        <color indexed="64"/>
      </left>
      <right style="medium">
        <color indexed="64"/>
      </right>
      <top style="medium">
        <color indexed="64"/>
      </top>
      <bottom/>
      <diagonal/>
    </border>
    <border>
      <left style="thick">
        <color indexed="64"/>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n">
        <color indexed="64"/>
      </top>
      <bottom style="thin">
        <color indexed="64"/>
      </bottom>
      <diagonal/>
    </border>
    <border>
      <left/>
      <right style="thick">
        <color auto="1"/>
      </right>
      <top style="thin">
        <color indexed="64"/>
      </top>
      <bottom style="thin">
        <color indexed="64"/>
      </bottom>
      <diagonal/>
    </border>
    <border>
      <left style="thick">
        <color indexed="64"/>
      </left>
      <right/>
      <top style="thin">
        <color indexed="64"/>
      </top>
      <bottom style="thick">
        <color indexed="64"/>
      </bottom>
      <diagonal/>
    </border>
    <border>
      <left/>
      <right style="thick">
        <color auto="1"/>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style="thin">
        <color auto="1"/>
      </top>
      <bottom style="thin">
        <color auto="1"/>
      </bottom>
      <diagonal/>
    </border>
    <border>
      <left style="thin">
        <color indexed="64"/>
      </left>
      <right style="thick">
        <color indexed="64"/>
      </right>
      <top style="thin">
        <color auto="1"/>
      </top>
      <bottom style="thick">
        <color auto="1"/>
      </bottom>
      <diagonal/>
    </border>
    <border>
      <left style="thin">
        <color indexed="64"/>
      </left>
      <right style="thin">
        <color indexed="64"/>
      </right>
      <top style="thick">
        <color indexed="64"/>
      </top>
      <bottom style="thin">
        <color indexed="64"/>
      </bottom>
      <diagonal/>
    </border>
    <border>
      <left style="thin">
        <color indexed="64"/>
      </left>
      <right style="thick">
        <color auto="1"/>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auto="1"/>
      </right>
      <top style="thick">
        <color indexed="64"/>
      </top>
      <bottom/>
      <diagonal/>
    </border>
    <border>
      <left style="thick">
        <color indexed="64"/>
      </left>
      <right style="thick">
        <color auto="1"/>
      </right>
      <top style="thin">
        <color indexed="64"/>
      </top>
      <bottom/>
      <diagonal/>
    </border>
    <border>
      <left/>
      <right style="thin">
        <color indexed="64"/>
      </right>
      <top style="thick">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auto="1"/>
      </top>
      <bottom style="thick">
        <color auto="1"/>
      </bottom>
      <diagonal/>
    </border>
    <border>
      <left style="thick">
        <color indexed="64"/>
      </left>
      <right/>
      <top style="thick">
        <color indexed="64"/>
      </top>
      <bottom/>
      <diagonal/>
    </border>
    <border>
      <left/>
      <right style="thick">
        <color auto="1"/>
      </right>
      <top style="thick">
        <color auto="1"/>
      </top>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auto="1"/>
      </top>
      <bottom style="thin">
        <color auto="1"/>
      </bottom>
      <diagonal/>
    </border>
    <border>
      <left style="thin">
        <color indexed="64"/>
      </left>
      <right/>
      <top style="thin">
        <color auto="1"/>
      </top>
      <bottom style="thick">
        <color auto="1"/>
      </bottom>
      <diagonal/>
    </border>
    <border>
      <left/>
      <right style="thick">
        <color auto="1"/>
      </right>
      <top/>
      <bottom/>
      <diagonal/>
    </border>
  </borders>
  <cellStyleXfs count="1">
    <xf numFmtId="0" fontId="0" fillId="0" borderId="0"/>
  </cellStyleXfs>
  <cellXfs count="197">
    <xf numFmtId="0" fontId="0" fillId="0" borderId="0" xfId="0"/>
    <xf numFmtId="0" fontId="3" fillId="0" borderId="0" xfId="0" applyFont="1"/>
    <xf numFmtId="0" fontId="4" fillId="2" borderId="1" xfId="0" applyFont="1" applyFill="1" applyBorder="1" applyAlignment="1">
      <alignment horizontal="center" vertical="center"/>
    </xf>
    <xf numFmtId="0" fontId="4" fillId="2" borderId="2" xfId="0" applyFont="1" applyFill="1" applyBorder="1"/>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6" fillId="0" borderId="0" xfId="0" applyFont="1"/>
    <xf numFmtId="0" fontId="3" fillId="0" borderId="7" xfId="0" applyFont="1" applyBorder="1" applyAlignment="1">
      <alignment horizontal="center" vertical="center"/>
    </xf>
    <xf numFmtId="0" fontId="3" fillId="0" borderId="0" xfId="0" applyFont="1" applyBorder="1"/>
    <xf numFmtId="0" fontId="3" fillId="0" borderId="1"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5" xfId="0" applyFont="1" applyBorder="1"/>
    <xf numFmtId="0" fontId="3" fillId="0" borderId="16" xfId="0" applyFont="1" applyBorder="1"/>
    <xf numFmtId="0" fontId="3" fillId="0" borderId="17" xfId="0" applyFont="1" applyBorder="1"/>
    <xf numFmtId="0" fontId="3" fillId="0" borderId="0" xfId="0" applyFont="1" applyAlignment="1">
      <alignment wrapText="1"/>
    </xf>
    <xf numFmtId="0" fontId="13" fillId="2" borderId="18" xfId="0" applyFont="1" applyFill="1" applyBorder="1" applyAlignment="1">
      <alignment horizontal="center" vertical="center" wrapText="1"/>
    </xf>
    <xf numFmtId="0" fontId="13" fillId="2" borderId="18" xfId="0" applyFont="1" applyFill="1" applyBorder="1" applyAlignment="1">
      <alignment horizontal="center" vertical="center"/>
    </xf>
    <xf numFmtId="0" fontId="2" fillId="0" borderId="0" xfId="0" applyFont="1" applyAlignment="1">
      <alignment wrapText="1"/>
    </xf>
    <xf numFmtId="0" fontId="3" fillId="0" borderId="22" xfId="0" applyFont="1" applyBorder="1"/>
    <xf numFmtId="0" fontId="8" fillId="0" borderId="0" xfId="0" applyFont="1" applyAlignment="1">
      <alignment horizontal="center" vertical="center" wrapText="1"/>
    </xf>
    <xf numFmtId="0" fontId="13" fillId="2" borderId="20" xfId="0" applyFont="1" applyFill="1" applyBorder="1" applyAlignment="1">
      <alignment horizontal="center" vertical="center"/>
    </xf>
    <xf numFmtId="0" fontId="13" fillId="2" borderId="23" xfId="0" applyFont="1" applyFill="1" applyBorder="1" applyAlignment="1">
      <alignment horizontal="center" vertical="center" wrapText="1"/>
    </xf>
    <xf numFmtId="0" fontId="1" fillId="0" borderId="0" xfId="0" applyFont="1" applyProtection="1"/>
    <xf numFmtId="0" fontId="5" fillId="0" borderId="0" xfId="0" applyFont="1" applyProtection="1"/>
    <xf numFmtId="0" fontId="9" fillId="0" borderId="0" xfId="0" applyFont="1" applyAlignment="1">
      <alignment wrapText="1"/>
    </xf>
    <xf numFmtId="0" fontId="9" fillId="0" borderId="15" xfId="0" applyFont="1" applyBorder="1"/>
    <xf numFmtId="0" fontId="9" fillId="0" borderId="0" xfId="0" applyFont="1"/>
    <xf numFmtId="0" fontId="9" fillId="0" borderId="16" xfId="0" applyFont="1" applyBorder="1"/>
    <xf numFmtId="0" fontId="1" fillId="0" borderId="0" xfId="0" applyFont="1" applyAlignment="1">
      <alignment horizontal="center" vertical="center" textRotation="90"/>
    </xf>
    <xf numFmtId="0" fontId="3" fillId="0" borderId="0" xfId="0" applyFont="1" applyAlignment="1">
      <alignment textRotation="90"/>
    </xf>
    <xf numFmtId="0" fontId="1" fillId="0" borderId="9" xfId="0" applyFont="1" applyBorder="1" applyAlignment="1">
      <alignment textRotation="90"/>
    </xf>
    <xf numFmtId="0" fontId="9" fillId="0" borderId="9" xfId="0" applyFont="1" applyBorder="1" applyAlignment="1"/>
    <xf numFmtId="0" fontId="1" fillId="0" borderId="1"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2" xfId="0" applyFont="1" applyBorder="1" applyAlignment="1">
      <alignment horizontal="center" vertical="center" textRotation="90"/>
    </xf>
    <xf numFmtId="0" fontId="3" fillId="0" borderId="9"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1" fillId="0" borderId="38" xfId="0" applyFont="1" applyBorder="1" applyAlignment="1">
      <alignment horizontal="center" vertical="center" textRotation="90"/>
    </xf>
    <xf numFmtId="0" fontId="1" fillId="0" borderId="39" xfId="0" applyFont="1" applyBorder="1" applyAlignment="1">
      <alignment horizontal="center" vertical="center" textRotation="90"/>
    </xf>
    <xf numFmtId="0" fontId="1" fillId="0" borderId="40" xfId="0" applyFont="1" applyBorder="1" applyAlignment="1">
      <alignment horizontal="center" vertical="center" textRotation="90"/>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9" fillId="0" borderId="41" xfId="0" applyFont="1" applyBorder="1"/>
    <xf numFmtId="0" fontId="9" fillId="0" borderId="21" xfId="0" applyFont="1" applyBorder="1"/>
    <xf numFmtId="0" fontId="1" fillId="0" borderId="0" xfId="0" applyFont="1"/>
    <xf numFmtId="164" fontId="3" fillId="0" borderId="36" xfId="0" applyNumberFormat="1" applyFont="1" applyBorder="1" applyAlignment="1">
      <alignment horizontal="center" vertical="center"/>
    </xf>
    <xf numFmtId="164" fontId="3" fillId="0" borderId="15" xfId="0" applyNumberFormat="1" applyFont="1" applyBorder="1"/>
    <xf numFmtId="164" fontId="3" fillId="0" borderId="42" xfId="0" applyNumberFormat="1" applyFont="1" applyBorder="1"/>
    <xf numFmtId="164" fontId="3" fillId="0" borderId="36" xfId="0" applyNumberFormat="1" applyFont="1" applyBorder="1"/>
    <xf numFmtId="164" fontId="3" fillId="0" borderId="37" xfId="0" applyNumberFormat="1" applyFont="1" applyBorder="1"/>
    <xf numFmtId="164" fontId="3" fillId="0" borderId="16" xfId="0" applyNumberFormat="1" applyFont="1" applyBorder="1"/>
    <xf numFmtId="164" fontId="3" fillId="0" borderId="43" xfId="0" applyNumberFormat="1" applyFont="1" applyBorder="1"/>
    <xf numFmtId="164" fontId="3" fillId="0" borderId="9" xfId="0" applyNumberFormat="1" applyFont="1" applyBorder="1"/>
    <xf numFmtId="164" fontId="3" fillId="0" borderId="34" xfId="0" applyNumberFormat="1" applyFont="1" applyBorder="1"/>
    <xf numFmtId="164" fontId="3" fillId="0" borderId="17" xfId="0" applyNumberFormat="1" applyFont="1" applyBorder="1"/>
    <xf numFmtId="164" fontId="3" fillId="0" borderId="44" xfId="0" applyNumberFormat="1" applyFont="1" applyBorder="1"/>
    <xf numFmtId="164" fontId="3" fillId="0" borderId="10" xfId="0" applyNumberFormat="1" applyFont="1" applyBorder="1"/>
    <xf numFmtId="164" fontId="3" fillId="0" borderId="35" xfId="0" applyNumberFormat="1" applyFont="1" applyBorder="1"/>
    <xf numFmtId="0" fontId="2" fillId="0" borderId="0" xfId="0" applyFont="1" applyAlignment="1">
      <alignment vertical="center" wrapText="1"/>
    </xf>
    <xf numFmtId="0" fontId="8" fillId="0" borderId="0" xfId="0" applyFont="1" applyBorder="1" applyAlignment="1">
      <alignment horizontal="center" vertical="center" wrapText="1"/>
    </xf>
    <xf numFmtId="0" fontId="15" fillId="0" borderId="0" xfId="0" applyFont="1" applyBorder="1" applyAlignment="1">
      <alignment vertical="center"/>
    </xf>
    <xf numFmtId="0" fontId="3" fillId="0" borderId="9" xfId="0" applyNumberFormat="1" applyFont="1" applyBorder="1"/>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7" xfId="0" applyFont="1" applyBorder="1" applyAlignment="1">
      <alignment wrapText="1"/>
    </xf>
    <xf numFmtId="0" fontId="12" fillId="0" borderId="48" xfId="0" applyFont="1" applyBorder="1" applyAlignment="1">
      <alignment wrapText="1"/>
    </xf>
    <xf numFmtId="0" fontId="12" fillId="0" borderId="52" xfId="0" applyFont="1" applyBorder="1" applyAlignment="1">
      <alignment vertical="center" wrapText="1"/>
    </xf>
    <xf numFmtId="0" fontId="10" fillId="0" borderId="52" xfId="0" applyFont="1" applyBorder="1" applyAlignment="1">
      <alignment horizontal="center" vertical="center" wrapText="1"/>
    </xf>
    <xf numFmtId="0" fontId="12"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NumberFormat="1" applyFont="1" applyBorder="1" applyAlignment="1">
      <alignment horizontal="center" vertical="center" wrapText="1"/>
    </xf>
    <xf numFmtId="164" fontId="10" fillId="0" borderId="52" xfId="0" applyNumberFormat="1" applyFont="1" applyBorder="1" applyAlignment="1">
      <alignment horizontal="center" vertical="center"/>
    </xf>
    <xf numFmtId="164" fontId="10" fillId="0" borderId="6" xfId="0" applyNumberFormat="1" applyFont="1" applyBorder="1" applyAlignment="1">
      <alignment horizontal="center" vertical="center"/>
    </xf>
    <xf numFmtId="164" fontId="10" fillId="0" borderId="53" xfId="0" applyNumberFormat="1" applyFont="1" applyBorder="1" applyAlignment="1">
      <alignment horizontal="center" vertical="center"/>
    </xf>
    <xf numFmtId="0" fontId="10" fillId="0" borderId="49"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55"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56" xfId="0" applyNumberFormat="1" applyFont="1" applyBorder="1" applyAlignment="1">
      <alignment horizontal="center" vertical="center"/>
    </xf>
    <xf numFmtId="0" fontId="17"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3" fillId="2" borderId="32" xfId="0" applyFont="1" applyFill="1" applyBorder="1" applyAlignment="1">
      <alignment horizontal="center" vertical="center" wrapText="1"/>
    </xf>
    <xf numFmtId="164" fontId="3" fillId="0" borderId="0" xfId="0" applyNumberFormat="1" applyFont="1" applyBorder="1" applyAlignment="1">
      <alignment horizontal="center" vertical="center"/>
    </xf>
    <xf numFmtId="0" fontId="3" fillId="0" borderId="0" xfId="0" applyNumberFormat="1" applyFont="1"/>
    <xf numFmtId="0" fontId="3" fillId="0" borderId="0" xfId="0" applyNumberFormat="1" applyFont="1" applyAlignment="1"/>
    <xf numFmtId="0" fontId="1" fillId="0" borderId="9" xfId="0" applyFont="1" applyBorder="1" applyAlignment="1">
      <alignment horizontal="center" vertical="center" textRotation="90"/>
    </xf>
    <xf numFmtId="0" fontId="10" fillId="0" borderId="5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53" xfId="0" applyNumberFormat="1" applyFont="1" applyBorder="1" applyAlignment="1">
      <alignment horizontal="center" vertical="center"/>
    </xf>
    <xf numFmtId="164" fontId="20" fillId="0" borderId="20" xfId="0" applyNumberFormat="1" applyFont="1" applyBorder="1" applyAlignment="1">
      <alignment horizontal="center" vertical="center"/>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22" fillId="0" borderId="2" xfId="0" applyFont="1" applyBorder="1" applyAlignment="1">
      <alignment horizontal="center" vertical="center"/>
    </xf>
    <xf numFmtId="0" fontId="5" fillId="0" borderId="24" xfId="0" applyNumberFormat="1" applyFont="1" applyBorder="1"/>
    <xf numFmtId="0" fontId="5" fillId="0" borderId="26" xfId="0" applyNumberFormat="1" applyFont="1" applyBorder="1"/>
    <xf numFmtId="0" fontId="5" fillId="0" borderId="28" xfId="0" applyNumberFormat="1" applyFont="1" applyBorder="1"/>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65" xfId="0" applyFont="1" applyBorder="1" applyAlignment="1">
      <alignment horizontal="center" vertical="center"/>
    </xf>
    <xf numFmtId="164" fontId="17" fillId="0" borderId="3" xfId="0" applyNumberFormat="1" applyFont="1" applyBorder="1" applyAlignment="1">
      <alignment horizontal="center" vertical="center"/>
    </xf>
    <xf numFmtId="164" fontId="17" fillId="0" borderId="5" xfId="0" applyNumberFormat="1" applyFont="1" applyBorder="1" applyAlignment="1">
      <alignment horizontal="center" vertical="center"/>
    </xf>
    <xf numFmtId="165" fontId="17" fillId="0" borderId="34" xfId="0" applyNumberFormat="1" applyFont="1" applyBorder="1" applyAlignment="1">
      <alignment horizontal="center" vertical="center"/>
    </xf>
    <xf numFmtId="164" fontId="17" fillId="0" borderId="7" xfId="0" applyNumberFormat="1" applyFont="1" applyBorder="1" applyAlignment="1">
      <alignment horizontal="center" vertical="center"/>
    </xf>
    <xf numFmtId="165" fontId="17" fillId="0" borderId="35" xfId="0" applyNumberFormat="1" applyFont="1" applyBorder="1" applyAlignment="1">
      <alignment horizontal="center" vertical="center"/>
    </xf>
    <xf numFmtId="165" fontId="14" fillId="0" borderId="37" xfId="0" applyNumberFormat="1" applyFont="1" applyBorder="1" applyAlignment="1">
      <alignment horizontal="center" vertical="center"/>
    </xf>
    <xf numFmtId="165" fontId="14" fillId="0" borderId="34" xfId="0" applyNumberFormat="1" applyFont="1" applyBorder="1" applyAlignment="1">
      <alignment horizontal="center" vertical="center"/>
    </xf>
    <xf numFmtId="165" fontId="14" fillId="0" borderId="35"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4" xfId="0" applyFont="1" applyBorder="1" applyAlignment="1">
      <alignment horizontal="center" vertical="center"/>
    </xf>
    <xf numFmtId="165" fontId="18" fillId="0" borderId="3" xfId="0" applyNumberFormat="1" applyFont="1" applyBorder="1" applyAlignment="1">
      <alignment horizontal="center" vertical="center"/>
    </xf>
    <xf numFmtId="165" fontId="18" fillId="0" borderId="36" xfId="0" applyNumberFormat="1" applyFont="1" applyBorder="1" applyAlignment="1">
      <alignment horizontal="center" vertical="center"/>
    </xf>
    <xf numFmtId="165" fontId="18" fillId="0" borderId="37" xfId="0" applyNumberFormat="1" applyFont="1" applyBorder="1" applyAlignment="1">
      <alignment horizontal="center" vertical="center"/>
    </xf>
    <xf numFmtId="165" fontId="18" fillId="0" borderId="66" xfId="0" applyNumberFormat="1" applyFont="1" applyBorder="1" applyAlignment="1">
      <alignment horizontal="center" vertical="center"/>
    </xf>
    <xf numFmtId="165" fontId="18" fillId="0" borderId="5" xfId="0" applyNumberFormat="1" applyFont="1" applyBorder="1" applyAlignment="1">
      <alignment horizontal="center" vertical="center"/>
    </xf>
    <xf numFmtId="165" fontId="17" fillId="0" borderId="9" xfId="0" applyNumberFormat="1" applyFont="1" applyBorder="1" applyAlignment="1">
      <alignment horizontal="center" vertical="center"/>
    </xf>
    <xf numFmtId="165" fontId="18" fillId="0" borderId="9" xfId="0" applyNumberFormat="1" applyFont="1" applyBorder="1" applyAlignment="1">
      <alignment horizontal="center" vertical="center"/>
    </xf>
    <xf numFmtId="165" fontId="17" fillId="0" borderId="67" xfId="0" applyNumberFormat="1" applyFont="1" applyBorder="1" applyAlignment="1">
      <alignment horizontal="center" vertical="center"/>
    </xf>
    <xf numFmtId="165" fontId="18" fillId="0" borderId="7" xfId="0" applyNumberFormat="1" applyFont="1" applyBorder="1" applyAlignment="1">
      <alignment horizontal="center" vertical="center"/>
    </xf>
    <xf numFmtId="165" fontId="17" fillId="0" borderId="10" xfId="0" applyNumberFormat="1" applyFont="1" applyBorder="1" applyAlignment="1">
      <alignment horizontal="center" vertical="center"/>
    </xf>
    <xf numFmtId="165" fontId="18" fillId="0" borderId="10" xfId="0" applyNumberFormat="1" applyFont="1" applyBorder="1" applyAlignment="1">
      <alignment horizontal="center" vertical="center"/>
    </xf>
    <xf numFmtId="165" fontId="17" fillId="0" borderId="68" xfId="0" applyNumberFormat="1" applyFont="1" applyBorder="1" applyAlignment="1">
      <alignment horizontal="center" vertical="center"/>
    </xf>
    <xf numFmtId="0" fontId="23" fillId="0" borderId="0" xfId="0" applyFont="1" applyAlignment="1">
      <alignment horizontal="right"/>
    </xf>
    <xf numFmtId="0" fontId="16" fillId="0" borderId="0" xfId="0" applyFont="1" applyAlignment="1">
      <alignment vertical="center" wrapText="1"/>
    </xf>
    <xf numFmtId="0" fontId="2" fillId="0" borderId="0" xfId="0" applyFont="1" applyAlignment="1" applyProtection="1">
      <alignment horizontal="left"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vertical="center"/>
    </xf>
    <xf numFmtId="0" fontId="5" fillId="0" borderId="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5" fillId="3" borderId="26" xfId="0" applyFont="1" applyFill="1" applyBorder="1" applyAlignment="1" applyProtection="1">
      <alignment horizontal="center"/>
      <protection locked="0"/>
    </xf>
    <xf numFmtId="0" fontId="15" fillId="3" borderId="27" xfId="0" applyFont="1" applyFill="1" applyBorder="1" applyAlignment="1" applyProtection="1">
      <alignment horizontal="center"/>
      <protection locked="0"/>
    </xf>
    <xf numFmtId="0" fontId="15" fillId="3" borderId="24" xfId="0" applyFont="1" applyFill="1" applyBorder="1" applyAlignment="1" applyProtection="1">
      <alignment horizontal="center"/>
      <protection locked="0"/>
    </xf>
    <xf numFmtId="0" fontId="15" fillId="3" borderId="25" xfId="0" applyFont="1" applyFill="1" applyBorder="1" applyAlignment="1" applyProtection="1">
      <alignment horizontal="center"/>
      <protection locked="0"/>
    </xf>
    <xf numFmtId="0" fontId="11"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9" fillId="0" borderId="24" xfId="0" applyFont="1" applyBorder="1" applyProtection="1"/>
    <xf numFmtId="0" fontId="19" fillId="0" borderId="25" xfId="0" applyFont="1" applyBorder="1" applyProtection="1"/>
    <xf numFmtId="0" fontId="15" fillId="3" borderId="28" xfId="0" applyFont="1" applyFill="1" applyBorder="1" applyAlignment="1" applyProtection="1">
      <alignment horizontal="center"/>
      <protection locked="0"/>
    </xf>
    <xf numFmtId="0" fontId="15" fillId="3" borderId="29" xfId="0" applyFont="1" applyFill="1" applyBorder="1" applyAlignment="1" applyProtection="1">
      <alignment horizontal="center"/>
      <protection locked="0"/>
    </xf>
    <xf numFmtId="0" fontId="15" fillId="3" borderId="30" xfId="0" applyFont="1" applyFill="1" applyBorder="1" applyAlignment="1" applyProtection="1">
      <alignment horizontal="center"/>
      <protection locked="0"/>
    </xf>
    <xf numFmtId="0" fontId="15" fillId="3" borderId="31" xfId="0" applyFont="1" applyFill="1" applyBorder="1" applyAlignment="1" applyProtection="1">
      <alignment horizontal="center"/>
      <protection locked="0"/>
    </xf>
    <xf numFmtId="0" fontId="19" fillId="0" borderId="26" xfId="0" applyFont="1" applyBorder="1" applyProtection="1"/>
    <xf numFmtId="0" fontId="19" fillId="0" borderId="27" xfId="0" applyFont="1" applyBorder="1" applyProtection="1"/>
    <xf numFmtId="0" fontId="19" fillId="0" borderId="28" xfId="0" applyFont="1" applyBorder="1" applyProtection="1"/>
    <xf numFmtId="0" fontId="19" fillId="0" borderId="29" xfId="0" applyFont="1" applyBorder="1" applyProtection="1"/>
    <xf numFmtId="0" fontId="19" fillId="0" borderId="30" xfId="0" applyFont="1" applyBorder="1" applyProtection="1"/>
    <xf numFmtId="0" fontId="19" fillId="0" borderId="31" xfId="0" applyFont="1" applyBorder="1" applyProtection="1"/>
    <xf numFmtId="0" fontId="2" fillId="0" borderId="45" xfId="0" applyFont="1" applyBorder="1" applyAlignment="1">
      <alignment horizontal="left" vertical="center" wrapText="1"/>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8" fillId="0" borderId="45" xfId="0" applyFont="1" applyBorder="1" applyAlignment="1">
      <alignment horizontal="center" vertical="center" wrapText="1"/>
    </xf>
    <xf numFmtId="164" fontId="10" fillId="0" borderId="23" xfId="0" applyNumberFormat="1" applyFont="1" applyBorder="1" applyAlignment="1">
      <alignment horizontal="center" vertical="center"/>
    </xf>
    <xf numFmtId="164" fontId="10" fillId="0" borderId="59" xfId="0" applyNumberFormat="1" applyFont="1" applyBorder="1" applyAlignment="1">
      <alignment horizontal="center" vertical="center"/>
    </xf>
    <xf numFmtId="164" fontId="10" fillId="0" borderId="19" xfId="0" applyNumberFormat="1" applyFont="1" applyBorder="1" applyAlignment="1">
      <alignment horizontal="center" vertical="center"/>
    </xf>
    <xf numFmtId="0" fontId="7" fillId="0" borderId="18" xfId="0" applyFont="1" applyBorder="1" applyAlignment="1">
      <alignment horizontal="center" vertical="center" wrapText="1"/>
    </xf>
    <xf numFmtId="0" fontId="8" fillId="0" borderId="0" xfId="0" applyFont="1" applyAlignment="1">
      <alignment horizontal="center" wrapText="1"/>
    </xf>
    <xf numFmtId="0" fontId="13" fillId="2" borderId="33" xfId="0" applyFont="1" applyFill="1" applyBorder="1" applyAlignment="1">
      <alignment horizontal="center" vertical="center"/>
    </xf>
    <xf numFmtId="0" fontId="13" fillId="2" borderId="32" xfId="0" applyFont="1" applyFill="1" applyBorder="1" applyAlignment="1">
      <alignment horizontal="center" vertical="center"/>
    </xf>
    <xf numFmtId="0" fontId="15" fillId="0" borderId="57" xfId="0" applyFont="1" applyBorder="1" applyAlignment="1" applyProtection="1">
      <alignment horizontal="center" vertical="center"/>
      <protection locked="0"/>
    </xf>
    <xf numFmtId="0" fontId="15" fillId="0" borderId="58" xfId="0" applyFont="1" applyBorder="1" applyAlignment="1" applyProtection="1">
      <alignment horizontal="center" vertical="center"/>
      <protection locked="0"/>
    </xf>
    <xf numFmtId="164" fontId="10" fillId="0" borderId="18" xfId="0" applyNumberFormat="1" applyFont="1" applyBorder="1" applyAlignment="1">
      <alignment horizontal="center" vertical="center"/>
    </xf>
    <xf numFmtId="0" fontId="11" fillId="0" borderId="0" xfId="0" applyFont="1" applyAlignment="1">
      <alignment horizontal="center" vertical="center" wrapText="1"/>
    </xf>
    <xf numFmtId="0" fontId="8" fillId="0" borderId="0" xfId="0" applyFont="1" applyAlignment="1">
      <alignment horizontal="center" vertical="center" wrapText="1"/>
    </xf>
    <xf numFmtId="0" fontId="21" fillId="4" borderId="20" xfId="0" quotePrefix="1" applyFont="1" applyFill="1" applyBorder="1" applyAlignment="1">
      <alignment horizontal="center" vertical="center"/>
    </xf>
    <xf numFmtId="0" fontId="21" fillId="4" borderId="30"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20" xfId="0" applyFont="1" applyFill="1" applyBorder="1" applyAlignment="1">
      <alignment horizontal="center" vertical="center"/>
    </xf>
    <xf numFmtId="0" fontId="24" fillId="0" borderId="63" xfId="0" applyFont="1" applyBorder="1" applyAlignment="1">
      <alignment horizontal="center" vertical="center" textRotation="90" wrapText="1"/>
    </xf>
    <xf numFmtId="0" fontId="24" fillId="0" borderId="64" xfId="0" applyFont="1" applyBorder="1" applyAlignment="1">
      <alignment horizontal="center" vertical="center" textRotation="90" wrapText="1"/>
    </xf>
    <xf numFmtId="0" fontId="24" fillId="0" borderId="22" xfId="0" applyFont="1" applyBorder="1" applyAlignment="1">
      <alignment horizontal="center" vertical="center" textRotation="90" wrapText="1"/>
    </xf>
    <xf numFmtId="0" fontId="24" fillId="0" borderId="69" xfId="0" applyFont="1" applyBorder="1" applyAlignment="1">
      <alignment horizontal="center" vertical="center" textRotation="90" wrapText="1"/>
    </xf>
    <xf numFmtId="0" fontId="25" fillId="0" borderId="63" xfId="0" applyFont="1" applyBorder="1" applyAlignment="1">
      <alignment horizontal="center" vertical="center" textRotation="90" wrapText="1"/>
    </xf>
    <xf numFmtId="0" fontId="25" fillId="0" borderId="64" xfId="0" applyFont="1" applyBorder="1" applyAlignment="1">
      <alignment horizontal="center" vertical="center" textRotation="90" wrapText="1"/>
    </xf>
    <xf numFmtId="0" fontId="25" fillId="0" borderId="22" xfId="0" applyFont="1" applyBorder="1" applyAlignment="1">
      <alignment horizontal="center" vertical="center" textRotation="90" wrapText="1"/>
    </xf>
    <xf numFmtId="0" fontId="25" fillId="0" borderId="69" xfId="0" applyFont="1" applyBorder="1" applyAlignment="1">
      <alignment horizontal="center" vertical="center" textRotation="90" wrapText="1"/>
    </xf>
    <xf numFmtId="0" fontId="1" fillId="0" borderId="0" xfId="0" applyFont="1" applyAlignment="1">
      <alignment horizontal="center" vertical="center" textRotation="90"/>
    </xf>
    <xf numFmtId="164" fontId="3" fillId="0" borderId="9" xfId="0" applyNumberFormat="1" applyFont="1" applyBorder="1" applyAlignment="1">
      <alignment horizontal="center" vertical="center"/>
    </xf>
    <xf numFmtId="0" fontId="1" fillId="0" borderId="0" xfId="0" applyFont="1" applyAlignment="1">
      <alignment horizontal="center" textRotation="90"/>
    </xf>
    <xf numFmtId="0" fontId="14" fillId="0" borderId="20" xfId="0" applyFont="1" applyBorder="1" applyAlignment="1">
      <alignment horizontal="center" vertical="center" wrapText="1"/>
    </xf>
    <xf numFmtId="0" fontId="14" fillId="0" borderId="20" xfId="0" applyFont="1" applyBorder="1" applyAlignment="1">
      <alignment horizontal="center" vertical="center"/>
    </xf>
  </cellXfs>
  <cellStyles count="1">
    <cellStyle name="Normal" xfId="0" builtinId="0"/>
  </cellStyles>
  <dxfs count="16">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00B050"/>
        </patternFill>
      </fill>
    </dxf>
    <dxf>
      <fill>
        <patternFill>
          <bgColor theme="0"/>
        </patternFill>
      </fill>
    </dxf>
    <dxf>
      <font>
        <color theme="0"/>
      </font>
      <fill>
        <patternFill>
          <bgColor rgb="FFFF0000"/>
        </patternFill>
      </fill>
    </dxf>
    <dxf>
      <font>
        <color theme="0"/>
      </font>
      <fill>
        <patternFill>
          <bgColor rgb="FF00B050"/>
        </patternFill>
      </fill>
    </dxf>
    <dxf>
      <fill>
        <patternFill>
          <bgColor theme="0"/>
        </patternFill>
      </fill>
    </dxf>
    <dxf>
      <fill>
        <patternFill>
          <bgColor theme="0"/>
        </patternFill>
      </fill>
    </dxf>
    <dxf>
      <font>
        <color theme="0"/>
      </font>
      <fill>
        <patternFill>
          <bgColor rgb="FF00B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0A18-2670-457C-B18D-E276EB7EF63D}">
  <sheetPr codeName="Feuil1"/>
  <dimension ref="A1:M11"/>
  <sheetViews>
    <sheetView showGridLines="0" zoomScale="85" zoomScaleNormal="85" workbookViewId="0">
      <selection activeCell="K25" sqref="K25"/>
    </sheetView>
  </sheetViews>
  <sheetFormatPr baseColWidth="10" defaultRowHeight="15" x14ac:dyDescent="0.25"/>
  <cols>
    <col min="1" max="2" width="40.7109375" style="23" customWidth="1"/>
    <col min="3" max="6" width="20.7109375" style="23" customWidth="1"/>
    <col min="7" max="7" width="0" style="23" hidden="1" customWidth="1"/>
    <col min="8" max="8" width="11.42578125" style="23" hidden="1" customWidth="1"/>
    <col min="9" max="9" width="0" style="23" hidden="1" customWidth="1"/>
    <col min="10" max="257" width="11.42578125" style="23"/>
    <col min="258" max="258" width="46.42578125" style="23" customWidth="1"/>
    <col min="259" max="259" width="29.140625" style="23" customWidth="1"/>
    <col min="260" max="260" width="11.42578125" style="23"/>
    <col min="261" max="262" width="36.7109375" style="23" customWidth="1"/>
    <col min="263" max="263" width="11.42578125" style="23"/>
    <col min="264" max="264" width="0" style="23" hidden="1" customWidth="1"/>
    <col min="265" max="513" width="11.42578125" style="23"/>
    <col min="514" max="514" width="46.42578125" style="23" customWidth="1"/>
    <col min="515" max="515" width="29.140625" style="23" customWidth="1"/>
    <col min="516" max="516" width="11.42578125" style="23"/>
    <col min="517" max="518" width="36.7109375" style="23" customWidth="1"/>
    <col min="519" max="519" width="11.42578125" style="23"/>
    <col min="520" max="520" width="0" style="23" hidden="1" customWidth="1"/>
    <col min="521" max="769" width="11.42578125" style="23"/>
    <col min="770" max="770" width="46.42578125" style="23" customWidth="1"/>
    <col min="771" max="771" width="29.140625" style="23" customWidth="1"/>
    <col min="772" max="772" width="11.42578125" style="23"/>
    <col min="773" max="774" width="36.7109375" style="23" customWidth="1"/>
    <col min="775" max="775" width="11.42578125" style="23"/>
    <col min="776" max="776" width="0" style="23" hidden="1" customWidth="1"/>
    <col min="777" max="1025" width="11.42578125" style="23"/>
    <col min="1026" max="1026" width="46.42578125" style="23" customWidth="1"/>
    <col min="1027" max="1027" width="29.140625" style="23" customWidth="1"/>
    <col min="1028" max="1028" width="11.42578125" style="23"/>
    <col min="1029" max="1030" width="36.7109375" style="23" customWidth="1"/>
    <col min="1031" max="1031" width="11.42578125" style="23"/>
    <col min="1032" max="1032" width="0" style="23" hidden="1" customWidth="1"/>
    <col min="1033" max="1281" width="11.42578125" style="23"/>
    <col min="1282" max="1282" width="46.42578125" style="23" customWidth="1"/>
    <col min="1283" max="1283" width="29.140625" style="23" customWidth="1"/>
    <col min="1284" max="1284" width="11.42578125" style="23"/>
    <col min="1285" max="1286" width="36.7109375" style="23" customWidth="1"/>
    <col min="1287" max="1287" width="11.42578125" style="23"/>
    <col min="1288" max="1288" width="0" style="23" hidden="1" customWidth="1"/>
    <col min="1289" max="1537" width="11.42578125" style="23"/>
    <col min="1538" max="1538" width="46.42578125" style="23" customWidth="1"/>
    <col min="1539" max="1539" width="29.140625" style="23" customWidth="1"/>
    <col min="1540" max="1540" width="11.42578125" style="23"/>
    <col min="1541" max="1542" width="36.7109375" style="23" customWidth="1"/>
    <col min="1543" max="1543" width="11.42578125" style="23"/>
    <col min="1544" max="1544" width="0" style="23" hidden="1" customWidth="1"/>
    <col min="1545" max="1793" width="11.42578125" style="23"/>
    <col min="1794" max="1794" width="46.42578125" style="23" customWidth="1"/>
    <col min="1795" max="1795" width="29.140625" style="23" customWidth="1"/>
    <col min="1796" max="1796" width="11.42578125" style="23"/>
    <col min="1797" max="1798" width="36.7109375" style="23" customWidth="1"/>
    <col min="1799" max="1799" width="11.42578125" style="23"/>
    <col min="1800" max="1800" width="0" style="23" hidden="1" customWidth="1"/>
    <col min="1801" max="2049" width="11.42578125" style="23"/>
    <col min="2050" max="2050" width="46.42578125" style="23" customWidth="1"/>
    <col min="2051" max="2051" width="29.140625" style="23" customWidth="1"/>
    <col min="2052" max="2052" width="11.42578125" style="23"/>
    <col min="2053" max="2054" width="36.7109375" style="23" customWidth="1"/>
    <col min="2055" max="2055" width="11.42578125" style="23"/>
    <col min="2056" max="2056" width="0" style="23" hidden="1" customWidth="1"/>
    <col min="2057" max="2305" width="11.42578125" style="23"/>
    <col min="2306" max="2306" width="46.42578125" style="23" customWidth="1"/>
    <col min="2307" max="2307" width="29.140625" style="23" customWidth="1"/>
    <col min="2308" max="2308" width="11.42578125" style="23"/>
    <col min="2309" max="2310" width="36.7109375" style="23" customWidth="1"/>
    <col min="2311" max="2311" width="11.42578125" style="23"/>
    <col min="2312" max="2312" width="0" style="23" hidden="1" customWidth="1"/>
    <col min="2313" max="2561" width="11.42578125" style="23"/>
    <col min="2562" max="2562" width="46.42578125" style="23" customWidth="1"/>
    <col min="2563" max="2563" width="29.140625" style="23" customWidth="1"/>
    <col min="2564" max="2564" width="11.42578125" style="23"/>
    <col min="2565" max="2566" width="36.7109375" style="23" customWidth="1"/>
    <col min="2567" max="2567" width="11.42578125" style="23"/>
    <col min="2568" max="2568" width="0" style="23" hidden="1" customWidth="1"/>
    <col min="2569" max="2817" width="11.42578125" style="23"/>
    <col min="2818" max="2818" width="46.42578125" style="23" customWidth="1"/>
    <col min="2819" max="2819" width="29.140625" style="23" customWidth="1"/>
    <col min="2820" max="2820" width="11.42578125" style="23"/>
    <col min="2821" max="2822" width="36.7109375" style="23" customWidth="1"/>
    <col min="2823" max="2823" width="11.42578125" style="23"/>
    <col min="2824" max="2824" width="0" style="23" hidden="1" customWidth="1"/>
    <col min="2825" max="3073" width="11.42578125" style="23"/>
    <col min="3074" max="3074" width="46.42578125" style="23" customWidth="1"/>
    <col min="3075" max="3075" width="29.140625" style="23" customWidth="1"/>
    <col min="3076" max="3076" width="11.42578125" style="23"/>
    <col min="3077" max="3078" width="36.7109375" style="23" customWidth="1"/>
    <col min="3079" max="3079" width="11.42578125" style="23"/>
    <col min="3080" max="3080" width="0" style="23" hidden="1" customWidth="1"/>
    <col min="3081" max="3329" width="11.42578125" style="23"/>
    <col min="3330" max="3330" width="46.42578125" style="23" customWidth="1"/>
    <col min="3331" max="3331" width="29.140625" style="23" customWidth="1"/>
    <col min="3332" max="3332" width="11.42578125" style="23"/>
    <col min="3333" max="3334" width="36.7109375" style="23" customWidth="1"/>
    <col min="3335" max="3335" width="11.42578125" style="23"/>
    <col min="3336" max="3336" width="0" style="23" hidden="1" customWidth="1"/>
    <col min="3337" max="3585" width="11.42578125" style="23"/>
    <col min="3586" max="3586" width="46.42578125" style="23" customWidth="1"/>
    <col min="3587" max="3587" width="29.140625" style="23" customWidth="1"/>
    <col min="3588" max="3588" width="11.42578125" style="23"/>
    <col min="3589" max="3590" width="36.7109375" style="23" customWidth="1"/>
    <col min="3591" max="3591" width="11.42578125" style="23"/>
    <col min="3592" max="3592" width="0" style="23" hidden="1" customWidth="1"/>
    <col min="3593" max="3841" width="11.42578125" style="23"/>
    <col min="3842" max="3842" width="46.42578125" style="23" customWidth="1"/>
    <col min="3843" max="3843" width="29.140625" style="23" customWidth="1"/>
    <col min="3844" max="3844" width="11.42578125" style="23"/>
    <col min="3845" max="3846" width="36.7109375" style="23" customWidth="1"/>
    <col min="3847" max="3847" width="11.42578125" style="23"/>
    <col min="3848" max="3848" width="0" style="23" hidden="1" customWidth="1"/>
    <col min="3849" max="4097" width="11.42578125" style="23"/>
    <col min="4098" max="4098" width="46.42578125" style="23" customWidth="1"/>
    <col min="4099" max="4099" width="29.140625" style="23" customWidth="1"/>
    <col min="4100" max="4100" width="11.42578125" style="23"/>
    <col min="4101" max="4102" width="36.7109375" style="23" customWidth="1"/>
    <col min="4103" max="4103" width="11.42578125" style="23"/>
    <col min="4104" max="4104" width="0" style="23" hidden="1" customWidth="1"/>
    <col min="4105" max="4353" width="11.42578125" style="23"/>
    <col min="4354" max="4354" width="46.42578125" style="23" customWidth="1"/>
    <col min="4355" max="4355" width="29.140625" style="23" customWidth="1"/>
    <col min="4356" max="4356" width="11.42578125" style="23"/>
    <col min="4357" max="4358" width="36.7109375" style="23" customWidth="1"/>
    <col min="4359" max="4359" width="11.42578125" style="23"/>
    <col min="4360" max="4360" width="0" style="23" hidden="1" customWidth="1"/>
    <col min="4361" max="4609" width="11.42578125" style="23"/>
    <col min="4610" max="4610" width="46.42578125" style="23" customWidth="1"/>
    <col min="4611" max="4611" width="29.140625" style="23" customWidth="1"/>
    <col min="4612" max="4612" width="11.42578125" style="23"/>
    <col min="4613" max="4614" width="36.7109375" style="23" customWidth="1"/>
    <col min="4615" max="4615" width="11.42578125" style="23"/>
    <col min="4616" max="4616" width="0" style="23" hidden="1" customWidth="1"/>
    <col min="4617" max="4865" width="11.42578125" style="23"/>
    <col min="4866" max="4866" width="46.42578125" style="23" customWidth="1"/>
    <col min="4867" max="4867" width="29.140625" style="23" customWidth="1"/>
    <col min="4868" max="4868" width="11.42578125" style="23"/>
    <col min="4869" max="4870" width="36.7109375" style="23" customWidth="1"/>
    <col min="4871" max="4871" width="11.42578125" style="23"/>
    <col min="4872" max="4872" width="0" style="23" hidden="1" customWidth="1"/>
    <col min="4873" max="5121" width="11.42578125" style="23"/>
    <col min="5122" max="5122" width="46.42578125" style="23" customWidth="1"/>
    <col min="5123" max="5123" width="29.140625" style="23" customWidth="1"/>
    <col min="5124" max="5124" width="11.42578125" style="23"/>
    <col min="5125" max="5126" width="36.7109375" style="23" customWidth="1"/>
    <col min="5127" max="5127" width="11.42578125" style="23"/>
    <col min="5128" max="5128" width="0" style="23" hidden="1" customWidth="1"/>
    <col min="5129" max="5377" width="11.42578125" style="23"/>
    <col min="5378" max="5378" width="46.42578125" style="23" customWidth="1"/>
    <col min="5379" max="5379" width="29.140625" style="23" customWidth="1"/>
    <col min="5380" max="5380" width="11.42578125" style="23"/>
    <col min="5381" max="5382" width="36.7109375" style="23" customWidth="1"/>
    <col min="5383" max="5383" width="11.42578125" style="23"/>
    <col min="5384" max="5384" width="0" style="23" hidden="1" customWidth="1"/>
    <col min="5385" max="5633" width="11.42578125" style="23"/>
    <col min="5634" max="5634" width="46.42578125" style="23" customWidth="1"/>
    <col min="5635" max="5635" width="29.140625" style="23" customWidth="1"/>
    <col min="5636" max="5636" width="11.42578125" style="23"/>
    <col min="5637" max="5638" width="36.7109375" style="23" customWidth="1"/>
    <col min="5639" max="5639" width="11.42578125" style="23"/>
    <col min="5640" max="5640" width="0" style="23" hidden="1" customWidth="1"/>
    <col min="5641" max="5889" width="11.42578125" style="23"/>
    <col min="5890" max="5890" width="46.42578125" style="23" customWidth="1"/>
    <col min="5891" max="5891" width="29.140625" style="23" customWidth="1"/>
    <col min="5892" max="5892" width="11.42578125" style="23"/>
    <col min="5893" max="5894" width="36.7109375" style="23" customWidth="1"/>
    <col min="5895" max="5895" width="11.42578125" style="23"/>
    <col min="5896" max="5896" width="0" style="23" hidden="1" customWidth="1"/>
    <col min="5897" max="6145" width="11.42578125" style="23"/>
    <col min="6146" max="6146" width="46.42578125" style="23" customWidth="1"/>
    <col min="6147" max="6147" width="29.140625" style="23" customWidth="1"/>
    <col min="6148" max="6148" width="11.42578125" style="23"/>
    <col min="6149" max="6150" width="36.7109375" style="23" customWidth="1"/>
    <col min="6151" max="6151" width="11.42578125" style="23"/>
    <col min="6152" max="6152" width="0" style="23" hidden="1" customWidth="1"/>
    <col min="6153" max="6401" width="11.42578125" style="23"/>
    <col min="6402" max="6402" width="46.42578125" style="23" customWidth="1"/>
    <col min="6403" max="6403" width="29.140625" style="23" customWidth="1"/>
    <col min="6404" max="6404" width="11.42578125" style="23"/>
    <col min="6405" max="6406" width="36.7109375" style="23" customWidth="1"/>
    <col min="6407" max="6407" width="11.42578125" style="23"/>
    <col min="6408" max="6408" width="0" style="23" hidden="1" customWidth="1"/>
    <col min="6409" max="6657" width="11.42578125" style="23"/>
    <col min="6658" max="6658" width="46.42578125" style="23" customWidth="1"/>
    <col min="6659" max="6659" width="29.140625" style="23" customWidth="1"/>
    <col min="6660" max="6660" width="11.42578125" style="23"/>
    <col min="6661" max="6662" width="36.7109375" style="23" customWidth="1"/>
    <col min="6663" max="6663" width="11.42578125" style="23"/>
    <col min="6664" max="6664" width="0" style="23" hidden="1" customWidth="1"/>
    <col min="6665" max="6913" width="11.42578125" style="23"/>
    <col min="6914" max="6914" width="46.42578125" style="23" customWidth="1"/>
    <col min="6915" max="6915" width="29.140625" style="23" customWidth="1"/>
    <col min="6916" max="6916" width="11.42578125" style="23"/>
    <col min="6917" max="6918" width="36.7109375" style="23" customWidth="1"/>
    <col min="6919" max="6919" width="11.42578125" style="23"/>
    <col min="6920" max="6920" width="0" style="23" hidden="1" customWidth="1"/>
    <col min="6921" max="7169" width="11.42578125" style="23"/>
    <col min="7170" max="7170" width="46.42578125" style="23" customWidth="1"/>
    <col min="7171" max="7171" width="29.140625" style="23" customWidth="1"/>
    <col min="7172" max="7172" width="11.42578125" style="23"/>
    <col min="7173" max="7174" width="36.7109375" style="23" customWidth="1"/>
    <col min="7175" max="7175" width="11.42578125" style="23"/>
    <col min="7176" max="7176" width="0" style="23" hidden="1" customWidth="1"/>
    <col min="7177" max="7425" width="11.42578125" style="23"/>
    <col min="7426" max="7426" width="46.42578125" style="23" customWidth="1"/>
    <col min="7427" max="7427" width="29.140625" style="23" customWidth="1"/>
    <col min="7428" max="7428" width="11.42578125" style="23"/>
    <col min="7429" max="7430" width="36.7109375" style="23" customWidth="1"/>
    <col min="7431" max="7431" width="11.42578125" style="23"/>
    <col min="7432" max="7432" width="0" style="23" hidden="1" customWidth="1"/>
    <col min="7433" max="7681" width="11.42578125" style="23"/>
    <col min="7682" max="7682" width="46.42578125" style="23" customWidth="1"/>
    <col min="7683" max="7683" width="29.140625" style="23" customWidth="1"/>
    <col min="7684" max="7684" width="11.42578125" style="23"/>
    <col min="7685" max="7686" width="36.7109375" style="23" customWidth="1"/>
    <col min="7687" max="7687" width="11.42578125" style="23"/>
    <col min="7688" max="7688" width="0" style="23" hidden="1" customWidth="1"/>
    <col min="7689" max="7937" width="11.42578125" style="23"/>
    <col min="7938" max="7938" width="46.42578125" style="23" customWidth="1"/>
    <col min="7939" max="7939" width="29.140625" style="23" customWidth="1"/>
    <col min="7940" max="7940" width="11.42578125" style="23"/>
    <col min="7941" max="7942" width="36.7109375" style="23" customWidth="1"/>
    <col min="7943" max="7943" width="11.42578125" style="23"/>
    <col min="7944" max="7944" width="0" style="23" hidden="1" customWidth="1"/>
    <col min="7945" max="8193" width="11.42578125" style="23"/>
    <col min="8194" max="8194" width="46.42578125" style="23" customWidth="1"/>
    <col min="8195" max="8195" width="29.140625" style="23" customWidth="1"/>
    <col min="8196" max="8196" width="11.42578125" style="23"/>
    <col min="8197" max="8198" width="36.7109375" style="23" customWidth="1"/>
    <col min="8199" max="8199" width="11.42578125" style="23"/>
    <col min="8200" max="8200" width="0" style="23" hidden="1" customWidth="1"/>
    <col min="8201" max="8449" width="11.42578125" style="23"/>
    <col min="8450" max="8450" width="46.42578125" style="23" customWidth="1"/>
    <col min="8451" max="8451" width="29.140625" style="23" customWidth="1"/>
    <col min="8452" max="8452" width="11.42578125" style="23"/>
    <col min="8453" max="8454" width="36.7109375" style="23" customWidth="1"/>
    <col min="8455" max="8455" width="11.42578125" style="23"/>
    <col min="8456" max="8456" width="0" style="23" hidden="1" customWidth="1"/>
    <col min="8457" max="8705" width="11.42578125" style="23"/>
    <col min="8706" max="8706" width="46.42578125" style="23" customWidth="1"/>
    <col min="8707" max="8707" width="29.140625" style="23" customWidth="1"/>
    <col min="8708" max="8708" width="11.42578125" style="23"/>
    <col min="8709" max="8710" width="36.7109375" style="23" customWidth="1"/>
    <col min="8711" max="8711" width="11.42578125" style="23"/>
    <col min="8712" max="8712" width="0" style="23" hidden="1" customWidth="1"/>
    <col min="8713" max="8961" width="11.42578125" style="23"/>
    <col min="8962" max="8962" width="46.42578125" style="23" customWidth="1"/>
    <col min="8963" max="8963" width="29.140625" style="23" customWidth="1"/>
    <col min="8964" max="8964" width="11.42578125" style="23"/>
    <col min="8965" max="8966" width="36.7109375" style="23" customWidth="1"/>
    <col min="8967" max="8967" width="11.42578125" style="23"/>
    <col min="8968" max="8968" width="0" style="23" hidden="1" customWidth="1"/>
    <col min="8969" max="9217" width="11.42578125" style="23"/>
    <col min="9218" max="9218" width="46.42578125" style="23" customWidth="1"/>
    <col min="9219" max="9219" width="29.140625" style="23" customWidth="1"/>
    <col min="9220" max="9220" width="11.42578125" style="23"/>
    <col min="9221" max="9222" width="36.7109375" style="23" customWidth="1"/>
    <col min="9223" max="9223" width="11.42578125" style="23"/>
    <col min="9224" max="9224" width="0" style="23" hidden="1" customWidth="1"/>
    <col min="9225" max="9473" width="11.42578125" style="23"/>
    <col min="9474" max="9474" width="46.42578125" style="23" customWidth="1"/>
    <col min="9475" max="9475" width="29.140625" style="23" customWidth="1"/>
    <col min="9476" max="9476" width="11.42578125" style="23"/>
    <col min="9477" max="9478" width="36.7109375" style="23" customWidth="1"/>
    <col min="9479" max="9479" width="11.42578125" style="23"/>
    <col min="9480" max="9480" width="0" style="23" hidden="1" customWidth="1"/>
    <col min="9481" max="9729" width="11.42578125" style="23"/>
    <col min="9730" max="9730" width="46.42578125" style="23" customWidth="1"/>
    <col min="9731" max="9731" width="29.140625" style="23" customWidth="1"/>
    <col min="9732" max="9732" width="11.42578125" style="23"/>
    <col min="9733" max="9734" width="36.7109375" style="23" customWidth="1"/>
    <col min="9735" max="9735" width="11.42578125" style="23"/>
    <col min="9736" max="9736" width="0" style="23" hidden="1" customWidth="1"/>
    <col min="9737" max="9985" width="11.42578125" style="23"/>
    <col min="9986" max="9986" width="46.42578125" style="23" customWidth="1"/>
    <col min="9987" max="9987" width="29.140625" style="23" customWidth="1"/>
    <col min="9988" max="9988" width="11.42578125" style="23"/>
    <col min="9989" max="9990" width="36.7109375" style="23" customWidth="1"/>
    <col min="9991" max="9991" width="11.42578125" style="23"/>
    <col min="9992" max="9992" width="0" style="23" hidden="1" customWidth="1"/>
    <col min="9993" max="10241" width="11.42578125" style="23"/>
    <col min="10242" max="10242" width="46.42578125" style="23" customWidth="1"/>
    <col min="10243" max="10243" width="29.140625" style="23" customWidth="1"/>
    <col min="10244" max="10244" width="11.42578125" style="23"/>
    <col min="10245" max="10246" width="36.7109375" style="23" customWidth="1"/>
    <col min="10247" max="10247" width="11.42578125" style="23"/>
    <col min="10248" max="10248" width="0" style="23" hidden="1" customWidth="1"/>
    <col min="10249" max="10497" width="11.42578125" style="23"/>
    <col min="10498" max="10498" width="46.42578125" style="23" customWidth="1"/>
    <col min="10499" max="10499" width="29.140625" style="23" customWidth="1"/>
    <col min="10500" max="10500" width="11.42578125" style="23"/>
    <col min="10501" max="10502" width="36.7109375" style="23" customWidth="1"/>
    <col min="10503" max="10503" width="11.42578125" style="23"/>
    <col min="10504" max="10504" width="0" style="23" hidden="1" customWidth="1"/>
    <col min="10505" max="10753" width="11.42578125" style="23"/>
    <col min="10754" max="10754" width="46.42578125" style="23" customWidth="1"/>
    <col min="10755" max="10755" width="29.140625" style="23" customWidth="1"/>
    <col min="10756" max="10756" width="11.42578125" style="23"/>
    <col min="10757" max="10758" width="36.7109375" style="23" customWidth="1"/>
    <col min="10759" max="10759" width="11.42578125" style="23"/>
    <col min="10760" max="10760" width="0" style="23" hidden="1" customWidth="1"/>
    <col min="10761" max="11009" width="11.42578125" style="23"/>
    <col min="11010" max="11010" width="46.42578125" style="23" customWidth="1"/>
    <col min="11011" max="11011" width="29.140625" style="23" customWidth="1"/>
    <col min="11012" max="11012" width="11.42578125" style="23"/>
    <col min="11013" max="11014" width="36.7109375" style="23" customWidth="1"/>
    <col min="11015" max="11015" width="11.42578125" style="23"/>
    <col min="11016" max="11016" width="0" style="23" hidden="1" customWidth="1"/>
    <col min="11017" max="11265" width="11.42578125" style="23"/>
    <col min="11266" max="11266" width="46.42578125" style="23" customWidth="1"/>
    <col min="11267" max="11267" width="29.140625" style="23" customWidth="1"/>
    <col min="11268" max="11268" width="11.42578125" style="23"/>
    <col min="11269" max="11270" width="36.7109375" style="23" customWidth="1"/>
    <col min="11271" max="11271" width="11.42578125" style="23"/>
    <col min="11272" max="11272" width="0" style="23" hidden="1" customWidth="1"/>
    <col min="11273" max="11521" width="11.42578125" style="23"/>
    <col min="11522" max="11522" width="46.42578125" style="23" customWidth="1"/>
    <col min="11523" max="11523" width="29.140625" style="23" customWidth="1"/>
    <col min="11524" max="11524" width="11.42578125" style="23"/>
    <col min="11525" max="11526" width="36.7109375" style="23" customWidth="1"/>
    <col min="11527" max="11527" width="11.42578125" style="23"/>
    <col min="11528" max="11528" width="0" style="23" hidden="1" customWidth="1"/>
    <col min="11529" max="11777" width="11.42578125" style="23"/>
    <col min="11778" max="11778" width="46.42578125" style="23" customWidth="1"/>
    <col min="11779" max="11779" width="29.140625" style="23" customWidth="1"/>
    <col min="11780" max="11780" width="11.42578125" style="23"/>
    <col min="11781" max="11782" width="36.7109375" style="23" customWidth="1"/>
    <col min="11783" max="11783" width="11.42578125" style="23"/>
    <col min="11784" max="11784" width="0" style="23" hidden="1" customWidth="1"/>
    <col min="11785" max="12033" width="11.42578125" style="23"/>
    <col min="12034" max="12034" width="46.42578125" style="23" customWidth="1"/>
    <col min="12035" max="12035" width="29.140625" style="23" customWidth="1"/>
    <col min="12036" max="12036" width="11.42578125" style="23"/>
    <col min="12037" max="12038" width="36.7109375" style="23" customWidth="1"/>
    <col min="12039" max="12039" width="11.42578125" style="23"/>
    <col min="12040" max="12040" width="0" style="23" hidden="1" customWidth="1"/>
    <col min="12041" max="12289" width="11.42578125" style="23"/>
    <col min="12290" max="12290" width="46.42578125" style="23" customWidth="1"/>
    <col min="12291" max="12291" width="29.140625" style="23" customWidth="1"/>
    <col min="12292" max="12292" width="11.42578125" style="23"/>
    <col min="12293" max="12294" width="36.7109375" style="23" customWidth="1"/>
    <col min="12295" max="12295" width="11.42578125" style="23"/>
    <col min="12296" max="12296" width="0" style="23" hidden="1" customWidth="1"/>
    <col min="12297" max="12545" width="11.42578125" style="23"/>
    <col min="12546" max="12546" width="46.42578125" style="23" customWidth="1"/>
    <col min="12547" max="12547" width="29.140625" style="23" customWidth="1"/>
    <col min="12548" max="12548" width="11.42578125" style="23"/>
    <col min="12549" max="12550" width="36.7109375" style="23" customWidth="1"/>
    <col min="12551" max="12551" width="11.42578125" style="23"/>
    <col min="12552" max="12552" width="0" style="23" hidden="1" customWidth="1"/>
    <col min="12553" max="12801" width="11.42578125" style="23"/>
    <col min="12802" max="12802" width="46.42578125" style="23" customWidth="1"/>
    <col min="12803" max="12803" width="29.140625" style="23" customWidth="1"/>
    <col min="12804" max="12804" width="11.42578125" style="23"/>
    <col min="12805" max="12806" width="36.7109375" style="23" customWidth="1"/>
    <col min="12807" max="12807" width="11.42578125" style="23"/>
    <col min="12808" max="12808" width="0" style="23" hidden="1" customWidth="1"/>
    <col min="12809" max="13057" width="11.42578125" style="23"/>
    <col min="13058" max="13058" width="46.42578125" style="23" customWidth="1"/>
    <col min="13059" max="13059" width="29.140625" style="23" customWidth="1"/>
    <col min="13060" max="13060" width="11.42578125" style="23"/>
    <col min="13061" max="13062" width="36.7109375" style="23" customWidth="1"/>
    <col min="13063" max="13063" width="11.42578125" style="23"/>
    <col min="13064" max="13064" width="0" style="23" hidden="1" customWidth="1"/>
    <col min="13065" max="13313" width="11.42578125" style="23"/>
    <col min="13314" max="13314" width="46.42578125" style="23" customWidth="1"/>
    <col min="13315" max="13315" width="29.140625" style="23" customWidth="1"/>
    <col min="13316" max="13316" width="11.42578125" style="23"/>
    <col min="13317" max="13318" width="36.7109375" style="23" customWidth="1"/>
    <col min="13319" max="13319" width="11.42578125" style="23"/>
    <col min="13320" max="13320" width="0" style="23" hidden="1" customWidth="1"/>
    <col min="13321" max="13569" width="11.42578125" style="23"/>
    <col min="13570" max="13570" width="46.42578125" style="23" customWidth="1"/>
    <col min="13571" max="13571" width="29.140625" style="23" customWidth="1"/>
    <col min="13572" max="13572" width="11.42578125" style="23"/>
    <col min="13573" max="13574" width="36.7109375" style="23" customWidth="1"/>
    <col min="13575" max="13575" width="11.42578125" style="23"/>
    <col min="13576" max="13576" width="0" style="23" hidden="1" customWidth="1"/>
    <col min="13577" max="13825" width="11.42578125" style="23"/>
    <col min="13826" max="13826" width="46.42578125" style="23" customWidth="1"/>
    <col min="13827" max="13827" width="29.140625" style="23" customWidth="1"/>
    <col min="13828" max="13828" width="11.42578125" style="23"/>
    <col min="13829" max="13830" width="36.7109375" style="23" customWidth="1"/>
    <col min="13831" max="13831" width="11.42578125" style="23"/>
    <col min="13832" max="13832" width="0" style="23" hidden="1" customWidth="1"/>
    <col min="13833" max="14081" width="11.42578125" style="23"/>
    <col min="14082" max="14082" width="46.42578125" style="23" customWidth="1"/>
    <col min="14083" max="14083" width="29.140625" style="23" customWidth="1"/>
    <col min="14084" max="14084" width="11.42578125" style="23"/>
    <col min="14085" max="14086" width="36.7109375" style="23" customWidth="1"/>
    <col min="14087" max="14087" width="11.42578125" style="23"/>
    <col min="14088" max="14088" width="0" style="23" hidden="1" customWidth="1"/>
    <col min="14089" max="14337" width="11.42578125" style="23"/>
    <col min="14338" max="14338" width="46.42578125" style="23" customWidth="1"/>
    <col min="14339" max="14339" width="29.140625" style="23" customWidth="1"/>
    <col min="14340" max="14340" width="11.42578125" style="23"/>
    <col min="14341" max="14342" width="36.7109375" style="23" customWidth="1"/>
    <col min="14343" max="14343" width="11.42578125" style="23"/>
    <col min="14344" max="14344" width="0" style="23" hidden="1" customWidth="1"/>
    <col min="14345" max="14593" width="11.42578125" style="23"/>
    <col min="14594" max="14594" width="46.42578125" style="23" customWidth="1"/>
    <col min="14595" max="14595" width="29.140625" style="23" customWidth="1"/>
    <col min="14596" max="14596" width="11.42578125" style="23"/>
    <col min="14597" max="14598" width="36.7109375" style="23" customWidth="1"/>
    <col min="14599" max="14599" width="11.42578125" style="23"/>
    <col min="14600" max="14600" width="0" style="23" hidden="1" customWidth="1"/>
    <col min="14601" max="14849" width="11.42578125" style="23"/>
    <col min="14850" max="14850" width="46.42578125" style="23" customWidth="1"/>
    <col min="14851" max="14851" width="29.140625" style="23" customWidth="1"/>
    <col min="14852" max="14852" width="11.42578125" style="23"/>
    <col min="14853" max="14854" width="36.7109375" style="23" customWidth="1"/>
    <col min="14855" max="14855" width="11.42578125" style="23"/>
    <col min="14856" max="14856" width="0" style="23" hidden="1" customWidth="1"/>
    <col min="14857" max="15105" width="11.42578125" style="23"/>
    <col min="15106" max="15106" width="46.42578125" style="23" customWidth="1"/>
    <col min="15107" max="15107" width="29.140625" style="23" customWidth="1"/>
    <col min="15108" max="15108" width="11.42578125" style="23"/>
    <col min="15109" max="15110" width="36.7109375" style="23" customWidth="1"/>
    <col min="15111" max="15111" width="11.42578125" style="23"/>
    <col min="15112" max="15112" width="0" style="23" hidden="1" customWidth="1"/>
    <col min="15113" max="15361" width="11.42578125" style="23"/>
    <col min="15362" max="15362" width="46.42578125" style="23" customWidth="1"/>
    <col min="15363" max="15363" width="29.140625" style="23" customWidth="1"/>
    <col min="15364" max="15364" width="11.42578125" style="23"/>
    <col min="15365" max="15366" width="36.7109375" style="23" customWidth="1"/>
    <col min="15367" max="15367" width="11.42578125" style="23"/>
    <col min="15368" max="15368" width="0" style="23" hidden="1" customWidth="1"/>
    <col min="15369" max="15617" width="11.42578125" style="23"/>
    <col min="15618" max="15618" width="46.42578125" style="23" customWidth="1"/>
    <col min="15619" max="15619" width="29.140625" style="23" customWidth="1"/>
    <col min="15620" max="15620" width="11.42578125" style="23"/>
    <col min="15621" max="15622" width="36.7109375" style="23" customWidth="1"/>
    <col min="15623" max="15623" width="11.42578125" style="23"/>
    <col min="15624" max="15624" width="0" style="23" hidden="1" customWidth="1"/>
    <col min="15625" max="15873" width="11.42578125" style="23"/>
    <col min="15874" max="15874" width="46.42578125" style="23" customWidth="1"/>
    <col min="15875" max="15875" width="29.140625" style="23" customWidth="1"/>
    <col min="15876" max="15876" width="11.42578125" style="23"/>
    <col min="15877" max="15878" width="36.7109375" style="23" customWidth="1"/>
    <col min="15879" max="15879" width="11.42578125" style="23"/>
    <col min="15880" max="15880" width="0" style="23" hidden="1" customWidth="1"/>
    <col min="15881" max="16129" width="11.42578125" style="23"/>
    <col min="16130" max="16130" width="46.42578125" style="23" customWidth="1"/>
    <col min="16131" max="16131" width="29.140625" style="23" customWidth="1"/>
    <col min="16132" max="16132" width="11.42578125" style="23"/>
    <col min="16133" max="16134" width="36.7109375" style="23" customWidth="1"/>
    <col min="16135" max="16135" width="11.42578125" style="23"/>
    <col min="16136" max="16136" width="0" style="23" hidden="1" customWidth="1"/>
    <col min="16137" max="16384" width="11.42578125" style="23"/>
  </cols>
  <sheetData>
    <row r="1" spans="1:13" ht="54.95" customHeight="1" x14ac:dyDescent="0.25">
      <c r="A1" s="130" t="str">
        <f>"Ecole "&amp;C3&amp;"
"&amp;C6&amp;" - "&amp;C4&amp;"
Année scolaire "&amp;C8</f>
        <v>Ecole Près du Sapin
CM2b - M. Paul
Année scolaire 2018/2019</v>
      </c>
      <c r="B1" s="131" t="s">
        <v>60</v>
      </c>
      <c r="C1" s="149" t="s">
        <v>26</v>
      </c>
      <c r="D1" s="149"/>
      <c r="E1" s="150"/>
      <c r="F1" s="150"/>
      <c r="G1" s="132"/>
      <c r="H1" s="132"/>
      <c r="I1" s="132"/>
      <c r="J1" s="132"/>
      <c r="K1" s="132"/>
      <c r="L1" s="132"/>
      <c r="M1" s="132"/>
    </row>
    <row r="2" spans="1:13" ht="15.75" thickBot="1" x14ac:dyDescent="0.3"/>
    <row r="3" spans="1:13" ht="18.75" thickTop="1" x14ac:dyDescent="0.25">
      <c r="A3" s="151" t="s">
        <v>27</v>
      </c>
      <c r="B3" s="152"/>
      <c r="C3" s="147" t="s">
        <v>97</v>
      </c>
      <c r="D3" s="148"/>
    </row>
    <row r="4" spans="1:13" ht="18" x14ac:dyDescent="0.25">
      <c r="A4" s="157" t="s">
        <v>28</v>
      </c>
      <c r="B4" s="158"/>
      <c r="C4" s="145" t="s">
        <v>29</v>
      </c>
      <c r="D4" s="146"/>
      <c r="H4" s="23" t="s">
        <v>30</v>
      </c>
    </row>
    <row r="5" spans="1:13" ht="18" x14ac:dyDescent="0.25">
      <c r="A5" s="157" t="s">
        <v>31</v>
      </c>
      <c r="B5" s="158"/>
      <c r="C5" s="145" t="s">
        <v>30</v>
      </c>
      <c r="D5" s="146"/>
      <c r="H5" s="23" t="s">
        <v>32</v>
      </c>
    </row>
    <row r="6" spans="1:13" ht="18" x14ac:dyDescent="0.25">
      <c r="A6" s="157" t="s">
        <v>33</v>
      </c>
      <c r="B6" s="158"/>
      <c r="C6" s="145" t="s">
        <v>98</v>
      </c>
      <c r="D6" s="146"/>
      <c r="H6" s="23" t="s">
        <v>34</v>
      </c>
    </row>
    <row r="7" spans="1:13" ht="18" x14ac:dyDescent="0.25">
      <c r="A7" s="157" t="s">
        <v>35</v>
      </c>
      <c r="B7" s="158"/>
      <c r="C7" s="145" t="s">
        <v>36</v>
      </c>
      <c r="D7" s="146"/>
      <c r="H7" s="23" t="s">
        <v>37</v>
      </c>
    </row>
    <row r="8" spans="1:13" ht="18.75" thickBot="1" x14ac:dyDescent="0.3">
      <c r="A8" s="159" t="s">
        <v>38</v>
      </c>
      <c r="B8" s="160"/>
      <c r="C8" s="153" t="s">
        <v>39</v>
      </c>
      <c r="D8" s="154"/>
    </row>
    <row r="9" spans="1:13" ht="19.5" thickTop="1" thickBot="1" x14ac:dyDescent="0.3">
      <c r="A9" s="24"/>
      <c r="B9" s="24"/>
      <c r="C9" s="24"/>
    </row>
    <row r="10" spans="1:13" ht="19.5" thickTop="1" thickBot="1" x14ac:dyDescent="0.3">
      <c r="A10" s="161" t="s">
        <v>40</v>
      </c>
      <c r="B10" s="162"/>
      <c r="C10" s="155">
        <v>60</v>
      </c>
      <c r="D10" s="156"/>
      <c r="H10" s="23">
        <f>C10/100</f>
        <v>0.6</v>
      </c>
    </row>
    <row r="11" spans="1:13" ht="15.75" thickTop="1" x14ac:dyDescent="0.25"/>
  </sheetData>
  <sheetProtection sheet="1" objects="1" scenarios="1"/>
  <mergeCells count="16">
    <mergeCell ref="C1:D1"/>
    <mergeCell ref="E1:F1"/>
    <mergeCell ref="A3:B3"/>
    <mergeCell ref="C8:D8"/>
    <mergeCell ref="C10:D10"/>
    <mergeCell ref="A4:B4"/>
    <mergeCell ref="A5:B5"/>
    <mergeCell ref="A6:B6"/>
    <mergeCell ref="A7:B7"/>
    <mergeCell ref="A8:B8"/>
    <mergeCell ref="A10:B10"/>
    <mergeCell ref="C7:D7"/>
    <mergeCell ref="C3:D3"/>
    <mergeCell ref="C4:D4"/>
    <mergeCell ref="C5:D5"/>
    <mergeCell ref="C6:D6"/>
  </mergeCells>
  <conditionalFormatting sqref="F4:F17">
    <cfRule type="expression" priority="1">
      <formula>"&lt;Renseignements!$H$10"</formula>
    </cfRule>
  </conditionalFormatting>
  <dataValidations count="2">
    <dataValidation type="list" allowBlank="1" showInputMessage="1" showErrorMessage="1" sqref="C5" xr:uid="{88AC6189-F6C2-4F1B-8BB5-1C35B02015CE}">
      <formula1>$H$4:$H$7</formula1>
    </dataValidation>
    <dataValidation type="list" allowBlank="1" showInputMessage="1" showErrorMessage="1" sqref="C65534 WVK983038 WLO983038 WBS983038 VRW983038 VIA983038 UYE983038 UOI983038 UEM983038 TUQ983038 TKU983038 TAY983038 SRC983038 SHG983038 RXK983038 RNO983038 RDS983038 QTW983038 QKA983038 QAE983038 PQI983038 PGM983038 OWQ983038 OMU983038 OCY983038 NTC983038 NJG983038 MZK983038 MPO983038 MFS983038 LVW983038 LMA983038 LCE983038 KSI983038 KIM983038 JYQ983038 JOU983038 JEY983038 IVC983038 ILG983038 IBK983038 HRO983038 HHS983038 GXW983038 GOA983038 GEE983038 FUI983038 FKM983038 FAQ983038 EQU983038 EGY983038 DXC983038 DNG983038 DDK983038 CTO983038 CJS983038 BZW983038 BQA983038 BGE983038 AWI983038 AMM983038 ACQ983038 SU983038 IY983038 C983038 WVK917502 WLO917502 WBS917502 VRW917502 VIA917502 UYE917502 UOI917502 UEM917502 TUQ917502 TKU917502 TAY917502 SRC917502 SHG917502 RXK917502 RNO917502 RDS917502 QTW917502 QKA917502 QAE917502 PQI917502 PGM917502 OWQ917502 OMU917502 OCY917502 NTC917502 NJG917502 MZK917502 MPO917502 MFS917502 LVW917502 LMA917502 LCE917502 KSI917502 KIM917502 JYQ917502 JOU917502 JEY917502 IVC917502 ILG917502 IBK917502 HRO917502 HHS917502 GXW917502 GOA917502 GEE917502 FUI917502 FKM917502 FAQ917502 EQU917502 EGY917502 DXC917502 DNG917502 DDK917502 CTO917502 CJS917502 BZW917502 BQA917502 BGE917502 AWI917502 AMM917502 ACQ917502 SU917502 IY917502 C917502 WVK851966 WLO851966 WBS851966 VRW851966 VIA851966 UYE851966 UOI851966 UEM851966 TUQ851966 TKU851966 TAY851966 SRC851966 SHG851966 RXK851966 RNO851966 RDS851966 QTW851966 QKA851966 QAE851966 PQI851966 PGM851966 OWQ851966 OMU851966 OCY851966 NTC851966 NJG851966 MZK851966 MPO851966 MFS851966 LVW851966 LMA851966 LCE851966 KSI851966 KIM851966 JYQ851966 JOU851966 JEY851966 IVC851966 ILG851966 IBK851966 HRO851966 HHS851966 GXW851966 GOA851966 GEE851966 FUI851966 FKM851966 FAQ851966 EQU851966 EGY851966 DXC851966 DNG851966 DDK851966 CTO851966 CJS851966 BZW851966 BQA851966 BGE851966 AWI851966 AMM851966 ACQ851966 SU851966 IY851966 C851966 WVK786430 WLO786430 WBS786430 VRW786430 VIA786430 UYE786430 UOI786430 UEM786430 TUQ786430 TKU786430 TAY786430 SRC786430 SHG786430 RXK786430 RNO786430 RDS786430 QTW786430 QKA786430 QAE786430 PQI786430 PGM786430 OWQ786430 OMU786430 OCY786430 NTC786430 NJG786430 MZK786430 MPO786430 MFS786430 LVW786430 LMA786430 LCE786430 KSI786430 KIM786430 JYQ786430 JOU786430 JEY786430 IVC786430 ILG786430 IBK786430 HRO786430 HHS786430 GXW786430 GOA786430 GEE786430 FUI786430 FKM786430 FAQ786430 EQU786430 EGY786430 DXC786430 DNG786430 DDK786430 CTO786430 CJS786430 BZW786430 BQA786430 BGE786430 AWI786430 AMM786430 ACQ786430 SU786430 IY786430 C786430 WVK720894 WLO720894 WBS720894 VRW720894 VIA720894 UYE720894 UOI720894 UEM720894 TUQ720894 TKU720894 TAY720894 SRC720894 SHG720894 RXK720894 RNO720894 RDS720894 QTW720894 QKA720894 QAE720894 PQI720894 PGM720894 OWQ720894 OMU720894 OCY720894 NTC720894 NJG720894 MZK720894 MPO720894 MFS720894 LVW720894 LMA720894 LCE720894 KSI720894 KIM720894 JYQ720894 JOU720894 JEY720894 IVC720894 ILG720894 IBK720894 HRO720894 HHS720894 GXW720894 GOA720894 GEE720894 FUI720894 FKM720894 FAQ720894 EQU720894 EGY720894 DXC720894 DNG720894 DDK720894 CTO720894 CJS720894 BZW720894 BQA720894 BGE720894 AWI720894 AMM720894 ACQ720894 SU720894 IY720894 C720894 WVK655358 WLO655358 WBS655358 VRW655358 VIA655358 UYE655358 UOI655358 UEM655358 TUQ655358 TKU655358 TAY655358 SRC655358 SHG655358 RXK655358 RNO655358 RDS655358 QTW655358 QKA655358 QAE655358 PQI655358 PGM655358 OWQ655358 OMU655358 OCY655358 NTC655358 NJG655358 MZK655358 MPO655358 MFS655358 LVW655358 LMA655358 LCE655358 KSI655358 KIM655358 JYQ655358 JOU655358 JEY655358 IVC655358 ILG655358 IBK655358 HRO655358 HHS655358 GXW655358 GOA655358 GEE655358 FUI655358 FKM655358 FAQ655358 EQU655358 EGY655358 DXC655358 DNG655358 DDK655358 CTO655358 CJS655358 BZW655358 BQA655358 BGE655358 AWI655358 AMM655358 ACQ655358 SU655358 IY655358 C655358 WVK589822 WLO589822 WBS589822 VRW589822 VIA589822 UYE589822 UOI589822 UEM589822 TUQ589822 TKU589822 TAY589822 SRC589822 SHG589822 RXK589822 RNO589822 RDS589822 QTW589822 QKA589822 QAE589822 PQI589822 PGM589822 OWQ589822 OMU589822 OCY589822 NTC589822 NJG589822 MZK589822 MPO589822 MFS589822 LVW589822 LMA589822 LCE589822 KSI589822 KIM589822 JYQ589822 JOU589822 JEY589822 IVC589822 ILG589822 IBK589822 HRO589822 HHS589822 GXW589822 GOA589822 GEE589822 FUI589822 FKM589822 FAQ589822 EQU589822 EGY589822 DXC589822 DNG589822 DDK589822 CTO589822 CJS589822 BZW589822 BQA589822 BGE589822 AWI589822 AMM589822 ACQ589822 SU589822 IY589822 C589822 WVK524286 WLO524286 WBS524286 VRW524286 VIA524286 UYE524286 UOI524286 UEM524286 TUQ524286 TKU524286 TAY524286 SRC524286 SHG524286 RXK524286 RNO524286 RDS524286 QTW524286 QKA524286 QAE524286 PQI524286 PGM524286 OWQ524286 OMU524286 OCY524286 NTC524286 NJG524286 MZK524286 MPO524286 MFS524286 LVW524286 LMA524286 LCE524286 KSI524286 KIM524286 JYQ524286 JOU524286 JEY524286 IVC524286 ILG524286 IBK524286 HRO524286 HHS524286 GXW524286 GOA524286 GEE524286 FUI524286 FKM524286 FAQ524286 EQU524286 EGY524286 DXC524286 DNG524286 DDK524286 CTO524286 CJS524286 BZW524286 BQA524286 BGE524286 AWI524286 AMM524286 ACQ524286 SU524286 IY524286 C524286 WVK458750 WLO458750 WBS458750 VRW458750 VIA458750 UYE458750 UOI458750 UEM458750 TUQ458750 TKU458750 TAY458750 SRC458750 SHG458750 RXK458750 RNO458750 RDS458750 QTW458750 QKA458750 QAE458750 PQI458750 PGM458750 OWQ458750 OMU458750 OCY458750 NTC458750 NJG458750 MZK458750 MPO458750 MFS458750 LVW458750 LMA458750 LCE458750 KSI458750 KIM458750 JYQ458750 JOU458750 JEY458750 IVC458750 ILG458750 IBK458750 HRO458750 HHS458750 GXW458750 GOA458750 GEE458750 FUI458750 FKM458750 FAQ458750 EQU458750 EGY458750 DXC458750 DNG458750 DDK458750 CTO458750 CJS458750 BZW458750 BQA458750 BGE458750 AWI458750 AMM458750 ACQ458750 SU458750 IY458750 C458750 WVK393214 WLO393214 WBS393214 VRW393214 VIA393214 UYE393214 UOI393214 UEM393214 TUQ393214 TKU393214 TAY393214 SRC393214 SHG393214 RXK393214 RNO393214 RDS393214 QTW393214 QKA393214 QAE393214 PQI393214 PGM393214 OWQ393214 OMU393214 OCY393214 NTC393214 NJG393214 MZK393214 MPO393214 MFS393214 LVW393214 LMA393214 LCE393214 KSI393214 KIM393214 JYQ393214 JOU393214 JEY393214 IVC393214 ILG393214 IBK393214 HRO393214 HHS393214 GXW393214 GOA393214 GEE393214 FUI393214 FKM393214 FAQ393214 EQU393214 EGY393214 DXC393214 DNG393214 DDK393214 CTO393214 CJS393214 BZW393214 BQA393214 BGE393214 AWI393214 AMM393214 ACQ393214 SU393214 IY393214 C393214 WVK327678 WLO327678 WBS327678 VRW327678 VIA327678 UYE327678 UOI327678 UEM327678 TUQ327678 TKU327678 TAY327678 SRC327678 SHG327678 RXK327678 RNO327678 RDS327678 QTW327678 QKA327678 QAE327678 PQI327678 PGM327678 OWQ327678 OMU327678 OCY327678 NTC327678 NJG327678 MZK327678 MPO327678 MFS327678 LVW327678 LMA327678 LCE327678 KSI327678 KIM327678 JYQ327678 JOU327678 JEY327678 IVC327678 ILG327678 IBK327678 HRO327678 HHS327678 GXW327678 GOA327678 GEE327678 FUI327678 FKM327678 FAQ327678 EQU327678 EGY327678 DXC327678 DNG327678 DDK327678 CTO327678 CJS327678 BZW327678 BQA327678 BGE327678 AWI327678 AMM327678 ACQ327678 SU327678 IY327678 C327678 WVK262142 WLO262142 WBS262142 VRW262142 VIA262142 UYE262142 UOI262142 UEM262142 TUQ262142 TKU262142 TAY262142 SRC262142 SHG262142 RXK262142 RNO262142 RDS262142 QTW262142 QKA262142 QAE262142 PQI262142 PGM262142 OWQ262142 OMU262142 OCY262142 NTC262142 NJG262142 MZK262142 MPO262142 MFS262142 LVW262142 LMA262142 LCE262142 KSI262142 KIM262142 JYQ262142 JOU262142 JEY262142 IVC262142 ILG262142 IBK262142 HRO262142 HHS262142 GXW262142 GOA262142 GEE262142 FUI262142 FKM262142 FAQ262142 EQU262142 EGY262142 DXC262142 DNG262142 DDK262142 CTO262142 CJS262142 BZW262142 BQA262142 BGE262142 AWI262142 AMM262142 ACQ262142 SU262142 IY262142 C262142 WVK196606 WLO196606 WBS196606 VRW196606 VIA196606 UYE196606 UOI196606 UEM196606 TUQ196606 TKU196606 TAY196606 SRC196606 SHG196606 RXK196606 RNO196606 RDS196606 QTW196606 QKA196606 QAE196606 PQI196606 PGM196606 OWQ196606 OMU196606 OCY196606 NTC196606 NJG196606 MZK196606 MPO196606 MFS196606 LVW196606 LMA196606 LCE196606 KSI196606 KIM196606 JYQ196606 JOU196606 JEY196606 IVC196606 ILG196606 IBK196606 HRO196606 HHS196606 GXW196606 GOA196606 GEE196606 FUI196606 FKM196606 FAQ196606 EQU196606 EGY196606 DXC196606 DNG196606 DDK196606 CTO196606 CJS196606 BZW196606 BQA196606 BGE196606 AWI196606 AMM196606 ACQ196606 SU196606 IY196606 C196606 WVK131070 WLO131070 WBS131070 VRW131070 VIA131070 UYE131070 UOI131070 UEM131070 TUQ131070 TKU131070 TAY131070 SRC131070 SHG131070 RXK131070 RNO131070 RDS131070 QTW131070 QKA131070 QAE131070 PQI131070 PGM131070 OWQ131070 OMU131070 OCY131070 NTC131070 NJG131070 MZK131070 MPO131070 MFS131070 LVW131070 LMA131070 LCE131070 KSI131070 KIM131070 JYQ131070 JOU131070 JEY131070 IVC131070 ILG131070 IBK131070 HRO131070 HHS131070 GXW131070 GOA131070 GEE131070 FUI131070 FKM131070 FAQ131070 EQU131070 EGY131070 DXC131070 DNG131070 DDK131070 CTO131070 CJS131070 BZW131070 BQA131070 BGE131070 AWI131070 AMM131070 ACQ131070 SU131070 IY131070 C131070 WVK65534 WLO65534 WBS65534 VRW65534 VIA65534 UYE65534 UOI65534 UEM65534 TUQ65534 TKU65534 TAY65534 SRC65534 SHG65534 RXK65534 RNO65534 RDS65534 QTW65534 QKA65534 QAE65534 PQI65534 PGM65534 OWQ65534 OMU65534 OCY65534 NTC65534 NJG65534 MZK65534 MPO65534 MFS65534 LVW65534 LMA65534 LCE65534 KSI65534 KIM65534 JYQ65534 JOU65534 JEY65534 IVC65534 ILG65534 IBK65534 HRO65534 HHS65534 GXW65534 GOA65534 GEE65534 FUI65534 FKM65534 FAQ65534 EQU65534 EGY65534 DXC65534 DNG65534 DDK65534 CTO65534 CJS65534 BZW65534 BQA65534 BGE65534 AWI65534 AMM65534 ACQ65534 SU65534 IY65534" xr:uid="{D0AA8C14-A8FD-48D7-B5E0-95178D82B8A1}">
      <formula1>$H$4:$H$8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L33"/>
  <sheetViews>
    <sheetView showGridLines="0" zoomScale="85" zoomScaleNormal="85" workbookViewId="0">
      <selection activeCell="B8" sqref="B8"/>
    </sheetView>
  </sheetViews>
  <sheetFormatPr baseColWidth="10" defaultRowHeight="15" x14ac:dyDescent="0.25"/>
  <cols>
    <col min="1" max="1" width="5.7109375" style="1" customWidth="1"/>
    <col min="2" max="2" width="35.7109375" style="1" customWidth="1"/>
    <col min="3" max="3" width="40.7109375" style="1" customWidth="1"/>
    <col min="4" max="4" width="20.7109375" style="1" customWidth="1"/>
    <col min="5" max="7" width="11.42578125" style="1"/>
    <col min="8" max="8" width="0" style="1" hidden="1" customWidth="1"/>
    <col min="9" max="255" width="11.42578125" style="1"/>
    <col min="256" max="256" width="5.5703125" style="1" customWidth="1"/>
    <col min="257" max="257" width="5" style="1" customWidth="1"/>
    <col min="258" max="258" width="36.42578125" style="1" customWidth="1"/>
    <col min="259" max="259" width="19" style="1" customWidth="1"/>
    <col min="260" max="263" width="11.42578125" style="1"/>
    <col min="264" max="264" width="0" style="1" hidden="1" customWidth="1"/>
    <col min="265" max="511" width="11.42578125" style="1"/>
    <col min="512" max="512" width="5.5703125" style="1" customWidth="1"/>
    <col min="513" max="513" width="5" style="1" customWidth="1"/>
    <col min="514" max="514" width="36.42578125" style="1" customWidth="1"/>
    <col min="515" max="515" width="19" style="1" customWidth="1"/>
    <col min="516" max="519" width="11.42578125" style="1"/>
    <col min="520" max="520" width="0" style="1" hidden="1" customWidth="1"/>
    <col min="521" max="767" width="11.42578125" style="1"/>
    <col min="768" max="768" width="5.5703125" style="1" customWidth="1"/>
    <col min="769" max="769" width="5" style="1" customWidth="1"/>
    <col min="770" max="770" width="36.42578125" style="1" customWidth="1"/>
    <col min="771" max="771" width="19" style="1" customWidth="1"/>
    <col min="772" max="775" width="11.42578125" style="1"/>
    <col min="776" max="776" width="0" style="1" hidden="1" customWidth="1"/>
    <col min="777" max="1023" width="11.42578125" style="1"/>
    <col min="1024" max="1024" width="5.5703125" style="1" customWidth="1"/>
    <col min="1025" max="1025" width="5" style="1" customWidth="1"/>
    <col min="1026" max="1026" width="36.42578125" style="1" customWidth="1"/>
    <col min="1027" max="1027" width="19" style="1" customWidth="1"/>
    <col min="1028" max="1031" width="11.42578125" style="1"/>
    <col min="1032" max="1032" width="0" style="1" hidden="1" customWidth="1"/>
    <col min="1033" max="1279" width="11.42578125" style="1"/>
    <col min="1280" max="1280" width="5.5703125" style="1" customWidth="1"/>
    <col min="1281" max="1281" width="5" style="1" customWidth="1"/>
    <col min="1282" max="1282" width="36.42578125" style="1" customWidth="1"/>
    <col min="1283" max="1283" width="19" style="1" customWidth="1"/>
    <col min="1284" max="1287" width="11.42578125" style="1"/>
    <col min="1288" max="1288" width="0" style="1" hidden="1" customWidth="1"/>
    <col min="1289" max="1535" width="11.42578125" style="1"/>
    <col min="1536" max="1536" width="5.5703125" style="1" customWidth="1"/>
    <col min="1537" max="1537" width="5" style="1" customWidth="1"/>
    <col min="1538" max="1538" width="36.42578125" style="1" customWidth="1"/>
    <col min="1539" max="1539" width="19" style="1" customWidth="1"/>
    <col min="1540" max="1543" width="11.42578125" style="1"/>
    <col min="1544" max="1544" width="0" style="1" hidden="1" customWidth="1"/>
    <col min="1545" max="1791" width="11.42578125" style="1"/>
    <col min="1792" max="1792" width="5.5703125" style="1" customWidth="1"/>
    <col min="1793" max="1793" width="5" style="1" customWidth="1"/>
    <col min="1794" max="1794" width="36.42578125" style="1" customWidth="1"/>
    <col min="1795" max="1795" width="19" style="1" customWidth="1"/>
    <col min="1796" max="1799" width="11.42578125" style="1"/>
    <col min="1800" max="1800" width="0" style="1" hidden="1" customWidth="1"/>
    <col min="1801" max="2047" width="11.42578125" style="1"/>
    <col min="2048" max="2048" width="5.5703125" style="1" customWidth="1"/>
    <col min="2049" max="2049" width="5" style="1" customWidth="1"/>
    <col min="2050" max="2050" width="36.42578125" style="1" customWidth="1"/>
    <col min="2051" max="2051" width="19" style="1" customWidth="1"/>
    <col min="2052" max="2055" width="11.42578125" style="1"/>
    <col min="2056" max="2056" width="0" style="1" hidden="1" customWidth="1"/>
    <col min="2057" max="2303" width="11.42578125" style="1"/>
    <col min="2304" max="2304" width="5.5703125" style="1" customWidth="1"/>
    <col min="2305" max="2305" width="5" style="1" customWidth="1"/>
    <col min="2306" max="2306" width="36.42578125" style="1" customWidth="1"/>
    <col min="2307" max="2307" width="19" style="1" customWidth="1"/>
    <col min="2308" max="2311" width="11.42578125" style="1"/>
    <col min="2312" max="2312" width="0" style="1" hidden="1" customWidth="1"/>
    <col min="2313" max="2559" width="11.42578125" style="1"/>
    <col min="2560" max="2560" width="5.5703125" style="1" customWidth="1"/>
    <col min="2561" max="2561" width="5" style="1" customWidth="1"/>
    <col min="2562" max="2562" width="36.42578125" style="1" customWidth="1"/>
    <col min="2563" max="2563" width="19" style="1" customWidth="1"/>
    <col min="2564" max="2567" width="11.42578125" style="1"/>
    <col min="2568" max="2568" width="0" style="1" hidden="1" customWidth="1"/>
    <col min="2569" max="2815" width="11.42578125" style="1"/>
    <col min="2816" max="2816" width="5.5703125" style="1" customWidth="1"/>
    <col min="2817" max="2817" width="5" style="1" customWidth="1"/>
    <col min="2818" max="2818" width="36.42578125" style="1" customWidth="1"/>
    <col min="2819" max="2819" width="19" style="1" customWidth="1"/>
    <col min="2820" max="2823" width="11.42578125" style="1"/>
    <col min="2824" max="2824" width="0" style="1" hidden="1" customWidth="1"/>
    <col min="2825" max="3071" width="11.42578125" style="1"/>
    <col min="3072" max="3072" width="5.5703125" style="1" customWidth="1"/>
    <col min="3073" max="3073" width="5" style="1" customWidth="1"/>
    <col min="3074" max="3074" width="36.42578125" style="1" customWidth="1"/>
    <col min="3075" max="3075" width="19" style="1" customWidth="1"/>
    <col min="3076" max="3079" width="11.42578125" style="1"/>
    <col min="3080" max="3080" width="0" style="1" hidden="1" customWidth="1"/>
    <col min="3081" max="3327" width="11.42578125" style="1"/>
    <col min="3328" max="3328" width="5.5703125" style="1" customWidth="1"/>
    <col min="3329" max="3329" width="5" style="1" customWidth="1"/>
    <col min="3330" max="3330" width="36.42578125" style="1" customWidth="1"/>
    <col min="3331" max="3331" width="19" style="1" customWidth="1"/>
    <col min="3332" max="3335" width="11.42578125" style="1"/>
    <col min="3336" max="3336" width="0" style="1" hidden="1" customWidth="1"/>
    <col min="3337" max="3583" width="11.42578125" style="1"/>
    <col min="3584" max="3584" width="5.5703125" style="1" customWidth="1"/>
    <col min="3585" max="3585" width="5" style="1" customWidth="1"/>
    <col min="3586" max="3586" width="36.42578125" style="1" customWidth="1"/>
    <col min="3587" max="3587" width="19" style="1" customWidth="1"/>
    <col min="3588" max="3591" width="11.42578125" style="1"/>
    <col min="3592" max="3592" width="0" style="1" hidden="1" customWidth="1"/>
    <col min="3593" max="3839" width="11.42578125" style="1"/>
    <col min="3840" max="3840" width="5.5703125" style="1" customWidth="1"/>
    <col min="3841" max="3841" width="5" style="1" customWidth="1"/>
    <col min="3842" max="3842" width="36.42578125" style="1" customWidth="1"/>
    <col min="3843" max="3843" width="19" style="1" customWidth="1"/>
    <col min="3844" max="3847" width="11.42578125" style="1"/>
    <col min="3848" max="3848" width="0" style="1" hidden="1" customWidth="1"/>
    <col min="3849" max="4095" width="11.42578125" style="1"/>
    <col min="4096" max="4096" width="5.5703125" style="1" customWidth="1"/>
    <col min="4097" max="4097" width="5" style="1" customWidth="1"/>
    <col min="4098" max="4098" width="36.42578125" style="1" customWidth="1"/>
    <col min="4099" max="4099" width="19" style="1" customWidth="1"/>
    <col min="4100" max="4103" width="11.42578125" style="1"/>
    <col min="4104" max="4104" width="0" style="1" hidden="1" customWidth="1"/>
    <col min="4105" max="4351" width="11.42578125" style="1"/>
    <col min="4352" max="4352" width="5.5703125" style="1" customWidth="1"/>
    <col min="4353" max="4353" width="5" style="1" customWidth="1"/>
    <col min="4354" max="4354" width="36.42578125" style="1" customWidth="1"/>
    <col min="4355" max="4355" width="19" style="1" customWidth="1"/>
    <col min="4356" max="4359" width="11.42578125" style="1"/>
    <col min="4360" max="4360" width="0" style="1" hidden="1" customWidth="1"/>
    <col min="4361" max="4607" width="11.42578125" style="1"/>
    <col min="4608" max="4608" width="5.5703125" style="1" customWidth="1"/>
    <col min="4609" max="4609" width="5" style="1" customWidth="1"/>
    <col min="4610" max="4610" width="36.42578125" style="1" customWidth="1"/>
    <col min="4611" max="4611" width="19" style="1" customWidth="1"/>
    <col min="4612" max="4615" width="11.42578125" style="1"/>
    <col min="4616" max="4616" width="0" style="1" hidden="1" customWidth="1"/>
    <col min="4617" max="4863" width="11.42578125" style="1"/>
    <col min="4864" max="4864" width="5.5703125" style="1" customWidth="1"/>
    <col min="4865" max="4865" width="5" style="1" customWidth="1"/>
    <col min="4866" max="4866" width="36.42578125" style="1" customWidth="1"/>
    <col min="4867" max="4867" width="19" style="1" customWidth="1"/>
    <col min="4868" max="4871" width="11.42578125" style="1"/>
    <col min="4872" max="4872" width="0" style="1" hidden="1" customWidth="1"/>
    <col min="4873" max="5119" width="11.42578125" style="1"/>
    <col min="5120" max="5120" width="5.5703125" style="1" customWidth="1"/>
    <col min="5121" max="5121" width="5" style="1" customWidth="1"/>
    <col min="5122" max="5122" width="36.42578125" style="1" customWidth="1"/>
    <col min="5123" max="5123" width="19" style="1" customWidth="1"/>
    <col min="5124" max="5127" width="11.42578125" style="1"/>
    <col min="5128" max="5128" width="0" style="1" hidden="1" customWidth="1"/>
    <col min="5129" max="5375" width="11.42578125" style="1"/>
    <col min="5376" max="5376" width="5.5703125" style="1" customWidth="1"/>
    <col min="5377" max="5377" width="5" style="1" customWidth="1"/>
    <col min="5378" max="5378" width="36.42578125" style="1" customWidth="1"/>
    <col min="5379" max="5379" width="19" style="1" customWidth="1"/>
    <col min="5380" max="5383" width="11.42578125" style="1"/>
    <col min="5384" max="5384" width="0" style="1" hidden="1" customWidth="1"/>
    <col min="5385" max="5631" width="11.42578125" style="1"/>
    <col min="5632" max="5632" width="5.5703125" style="1" customWidth="1"/>
    <col min="5633" max="5633" width="5" style="1" customWidth="1"/>
    <col min="5634" max="5634" width="36.42578125" style="1" customWidth="1"/>
    <col min="5635" max="5635" width="19" style="1" customWidth="1"/>
    <col min="5636" max="5639" width="11.42578125" style="1"/>
    <col min="5640" max="5640" width="0" style="1" hidden="1" customWidth="1"/>
    <col min="5641" max="5887" width="11.42578125" style="1"/>
    <col min="5888" max="5888" width="5.5703125" style="1" customWidth="1"/>
    <col min="5889" max="5889" width="5" style="1" customWidth="1"/>
    <col min="5890" max="5890" width="36.42578125" style="1" customWidth="1"/>
    <col min="5891" max="5891" width="19" style="1" customWidth="1"/>
    <col min="5892" max="5895" width="11.42578125" style="1"/>
    <col min="5896" max="5896" width="0" style="1" hidden="1" customWidth="1"/>
    <col min="5897" max="6143" width="11.42578125" style="1"/>
    <col min="6144" max="6144" width="5.5703125" style="1" customWidth="1"/>
    <col min="6145" max="6145" width="5" style="1" customWidth="1"/>
    <col min="6146" max="6146" width="36.42578125" style="1" customWidth="1"/>
    <col min="6147" max="6147" width="19" style="1" customWidth="1"/>
    <col min="6148" max="6151" width="11.42578125" style="1"/>
    <col min="6152" max="6152" width="0" style="1" hidden="1" customWidth="1"/>
    <col min="6153" max="6399" width="11.42578125" style="1"/>
    <col min="6400" max="6400" width="5.5703125" style="1" customWidth="1"/>
    <col min="6401" max="6401" width="5" style="1" customWidth="1"/>
    <col min="6402" max="6402" width="36.42578125" style="1" customWidth="1"/>
    <col min="6403" max="6403" width="19" style="1" customWidth="1"/>
    <col min="6404" max="6407" width="11.42578125" style="1"/>
    <col min="6408" max="6408" width="0" style="1" hidden="1" customWidth="1"/>
    <col min="6409" max="6655" width="11.42578125" style="1"/>
    <col min="6656" max="6656" width="5.5703125" style="1" customWidth="1"/>
    <col min="6657" max="6657" width="5" style="1" customWidth="1"/>
    <col min="6658" max="6658" width="36.42578125" style="1" customWidth="1"/>
    <col min="6659" max="6659" width="19" style="1" customWidth="1"/>
    <col min="6660" max="6663" width="11.42578125" style="1"/>
    <col min="6664" max="6664" width="0" style="1" hidden="1" customWidth="1"/>
    <col min="6665" max="6911" width="11.42578125" style="1"/>
    <col min="6912" max="6912" width="5.5703125" style="1" customWidth="1"/>
    <col min="6913" max="6913" width="5" style="1" customWidth="1"/>
    <col min="6914" max="6914" width="36.42578125" style="1" customWidth="1"/>
    <col min="6915" max="6915" width="19" style="1" customWidth="1"/>
    <col min="6916" max="6919" width="11.42578125" style="1"/>
    <col min="6920" max="6920" width="0" style="1" hidden="1" customWidth="1"/>
    <col min="6921" max="7167" width="11.42578125" style="1"/>
    <col min="7168" max="7168" width="5.5703125" style="1" customWidth="1"/>
    <col min="7169" max="7169" width="5" style="1" customWidth="1"/>
    <col min="7170" max="7170" width="36.42578125" style="1" customWidth="1"/>
    <col min="7171" max="7171" width="19" style="1" customWidth="1"/>
    <col min="7172" max="7175" width="11.42578125" style="1"/>
    <col min="7176" max="7176" width="0" style="1" hidden="1" customWidth="1"/>
    <col min="7177" max="7423" width="11.42578125" style="1"/>
    <col min="7424" max="7424" width="5.5703125" style="1" customWidth="1"/>
    <col min="7425" max="7425" width="5" style="1" customWidth="1"/>
    <col min="7426" max="7426" width="36.42578125" style="1" customWidth="1"/>
    <col min="7427" max="7427" width="19" style="1" customWidth="1"/>
    <col min="7428" max="7431" width="11.42578125" style="1"/>
    <col min="7432" max="7432" width="0" style="1" hidden="1" customWidth="1"/>
    <col min="7433" max="7679" width="11.42578125" style="1"/>
    <col min="7680" max="7680" width="5.5703125" style="1" customWidth="1"/>
    <col min="7681" max="7681" width="5" style="1" customWidth="1"/>
    <col min="7682" max="7682" width="36.42578125" style="1" customWidth="1"/>
    <col min="7683" max="7683" width="19" style="1" customWidth="1"/>
    <col min="7684" max="7687" width="11.42578125" style="1"/>
    <col min="7688" max="7688" width="0" style="1" hidden="1" customWidth="1"/>
    <col min="7689" max="7935" width="11.42578125" style="1"/>
    <col min="7936" max="7936" width="5.5703125" style="1" customWidth="1"/>
    <col min="7937" max="7937" width="5" style="1" customWidth="1"/>
    <col min="7938" max="7938" width="36.42578125" style="1" customWidth="1"/>
    <col min="7939" max="7939" width="19" style="1" customWidth="1"/>
    <col min="7940" max="7943" width="11.42578125" style="1"/>
    <col min="7944" max="7944" width="0" style="1" hidden="1" customWidth="1"/>
    <col min="7945" max="8191" width="11.42578125" style="1"/>
    <col min="8192" max="8192" width="5.5703125" style="1" customWidth="1"/>
    <col min="8193" max="8193" width="5" style="1" customWidth="1"/>
    <col min="8194" max="8194" width="36.42578125" style="1" customWidth="1"/>
    <col min="8195" max="8195" width="19" style="1" customWidth="1"/>
    <col min="8196" max="8199" width="11.42578125" style="1"/>
    <col min="8200" max="8200" width="0" style="1" hidden="1" customWidth="1"/>
    <col min="8201" max="8447" width="11.42578125" style="1"/>
    <col min="8448" max="8448" width="5.5703125" style="1" customWidth="1"/>
    <col min="8449" max="8449" width="5" style="1" customWidth="1"/>
    <col min="8450" max="8450" width="36.42578125" style="1" customWidth="1"/>
    <col min="8451" max="8451" width="19" style="1" customWidth="1"/>
    <col min="8452" max="8455" width="11.42578125" style="1"/>
    <col min="8456" max="8456" width="0" style="1" hidden="1" customWidth="1"/>
    <col min="8457" max="8703" width="11.42578125" style="1"/>
    <col min="8704" max="8704" width="5.5703125" style="1" customWidth="1"/>
    <col min="8705" max="8705" width="5" style="1" customWidth="1"/>
    <col min="8706" max="8706" width="36.42578125" style="1" customWidth="1"/>
    <col min="8707" max="8707" width="19" style="1" customWidth="1"/>
    <col min="8708" max="8711" width="11.42578125" style="1"/>
    <col min="8712" max="8712" width="0" style="1" hidden="1" customWidth="1"/>
    <col min="8713" max="8959" width="11.42578125" style="1"/>
    <col min="8960" max="8960" width="5.5703125" style="1" customWidth="1"/>
    <col min="8961" max="8961" width="5" style="1" customWidth="1"/>
    <col min="8962" max="8962" width="36.42578125" style="1" customWidth="1"/>
    <col min="8963" max="8963" width="19" style="1" customWidth="1"/>
    <col min="8964" max="8967" width="11.42578125" style="1"/>
    <col min="8968" max="8968" width="0" style="1" hidden="1" customWidth="1"/>
    <col min="8969" max="9215" width="11.42578125" style="1"/>
    <col min="9216" max="9216" width="5.5703125" style="1" customWidth="1"/>
    <col min="9217" max="9217" width="5" style="1" customWidth="1"/>
    <col min="9218" max="9218" width="36.42578125" style="1" customWidth="1"/>
    <col min="9219" max="9219" width="19" style="1" customWidth="1"/>
    <col min="9220" max="9223" width="11.42578125" style="1"/>
    <col min="9224" max="9224" width="0" style="1" hidden="1" customWidth="1"/>
    <col min="9225" max="9471" width="11.42578125" style="1"/>
    <col min="9472" max="9472" width="5.5703125" style="1" customWidth="1"/>
    <col min="9473" max="9473" width="5" style="1" customWidth="1"/>
    <col min="9474" max="9474" width="36.42578125" style="1" customWidth="1"/>
    <col min="9475" max="9475" width="19" style="1" customWidth="1"/>
    <col min="9476" max="9479" width="11.42578125" style="1"/>
    <col min="9480" max="9480" width="0" style="1" hidden="1" customWidth="1"/>
    <col min="9481" max="9727" width="11.42578125" style="1"/>
    <col min="9728" max="9728" width="5.5703125" style="1" customWidth="1"/>
    <col min="9729" max="9729" width="5" style="1" customWidth="1"/>
    <col min="9730" max="9730" width="36.42578125" style="1" customWidth="1"/>
    <col min="9731" max="9731" width="19" style="1" customWidth="1"/>
    <col min="9732" max="9735" width="11.42578125" style="1"/>
    <col min="9736" max="9736" width="0" style="1" hidden="1" customWidth="1"/>
    <col min="9737" max="9983" width="11.42578125" style="1"/>
    <col min="9984" max="9984" width="5.5703125" style="1" customWidth="1"/>
    <col min="9985" max="9985" width="5" style="1" customWidth="1"/>
    <col min="9986" max="9986" width="36.42578125" style="1" customWidth="1"/>
    <col min="9987" max="9987" width="19" style="1" customWidth="1"/>
    <col min="9988" max="9991" width="11.42578125" style="1"/>
    <col min="9992" max="9992" width="0" style="1" hidden="1" customWidth="1"/>
    <col min="9993" max="10239" width="11.42578125" style="1"/>
    <col min="10240" max="10240" width="5.5703125" style="1" customWidth="1"/>
    <col min="10241" max="10241" width="5" style="1" customWidth="1"/>
    <col min="10242" max="10242" width="36.42578125" style="1" customWidth="1"/>
    <col min="10243" max="10243" width="19" style="1" customWidth="1"/>
    <col min="10244" max="10247" width="11.42578125" style="1"/>
    <col min="10248" max="10248" width="0" style="1" hidden="1" customWidth="1"/>
    <col min="10249" max="10495" width="11.42578125" style="1"/>
    <col min="10496" max="10496" width="5.5703125" style="1" customWidth="1"/>
    <col min="10497" max="10497" width="5" style="1" customWidth="1"/>
    <col min="10498" max="10498" width="36.42578125" style="1" customWidth="1"/>
    <col min="10499" max="10499" width="19" style="1" customWidth="1"/>
    <col min="10500" max="10503" width="11.42578125" style="1"/>
    <col min="10504" max="10504" width="0" style="1" hidden="1" customWidth="1"/>
    <col min="10505" max="10751" width="11.42578125" style="1"/>
    <col min="10752" max="10752" width="5.5703125" style="1" customWidth="1"/>
    <col min="10753" max="10753" width="5" style="1" customWidth="1"/>
    <col min="10754" max="10754" width="36.42578125" style="1" customWidth="1"/>
    <col min="10755" max="10755" width="19" style="1" customWidth="1"/>
    <col min="10756" max="10759" width="11.42578125" style="1"/>
    <col min="10760" max="10760" width="0" style="1" hidden="1" customWidth="1"/>
    <col min="10761" max="11007" width="11.42578125" style="1"/>
    <col min="11008" max="11008" width="5.5703125" style="1" customWidth="1"/>
    <col min="11009" max="11009" width="5" style="1" customWidth="1"/>
    <col min="11010" max="11010" width="36.42578125" style="1" customWidth="1"/>
    <col min="11011" max="11011" width="19" style="1" customWidth="1"/>
    <col min="11012" max="11015" width="11.42578125" style="1"/>
    <col min="11016" max="11016" width="0" style="1" hidden="1" customWidth="1"/>
    <col min="11017" max="11263" width="11.42578125" style="1"/>
    <col min="11264" max="11264" width="5.5703125" style="1" customWidth="1"/>
    <col min="11265" max="11265" width="5" style="1" customWidth="1"/>
    <col min="11266" max="11266" width="36.42578125" style="1" customWidth="1"/>
    <col min="11267" max="11267" width="19" style="1" customWidth="1"/>
    <col min="11268" max="11271" width="11.42578125" style="1"/>
    <col min="11272" max="11272" width="0" style="1" hidden="1" customWidth="1"/>
    <col min="11273" max="11519" width="11.42578125" style="1"/>
    <col min="11520" max="11520" width="5.5703125" style="1" customWidth="1"/>
    <col min="11521" max="11521" width="5" style="1" customWidth="1"/>
    <col min="11522" max="11522" width="36.42578125" style="1" customWidth="1"/>
    <col min="11523" max="11523" width="19" style="1" customWidth="1"/>
    <col min="11524" max="11527" width="11.42578125" style="1"/>
    <col min="11528" max="11528" width="0" style="1" hidden="1" customWidth="1"/>
    <col min="11529" max="11775" width="11.42578125" style="1"/>
    <col min="11776" max="11776" width="5.5703125" style="1" customWidth="1"/>
    <col min="11777" max="11777" width="5" style="1" customWidth="1"/>
    <col min="11778" max="11778" width="36.42578125" style="1" customWidth="1"/>
    <col min="11779" max="11779" width="19" style="1" customWidth="1"/>
    <col min="11780" max="11783" width="11.42578125" style="1"/>
    <col min="11784" max="11784" width="0" style="1" hidden="1" customWidth="1"/>
    <col min="11785" max="12031" width="11.42578125" style="1"/>
    <col min="12032" max="12032" width="5.5703125" style="1" customWidth="1"/>
    <col min="12033" max="12033" width="5" style="1" customWidth="1"/>
    <col min="12034" max="12034" width="36.42578125" style="1" customWidth="1"/>
    <col min="12035" max="12035" width="19" style="1" customWidth="1"/>
    <col min="12036" max="12039" width="11.42578125" style="1"/>
    <col min="12040" max="12040" width="0" style="1" hidden="1" customWidth="1"/>
    <col min="12041" max="12287" width="11.42578125" style="1"/>
    <col min="12288" max="12288" width="5.5703125" style="1" customWidth="1"/>
    <col min="12289" max="12289" width="5" style="1" customWidth="1"/>
    <col min="12290" max="12290" width="36.42578125" style="1" customWidth="1"/>
    <col min="12291" max="12291" width="19" style="1" customWidth="1"/>
    <col min="12292" max="12295" width="11.42578125" style="1"/>
    <col min="12296" max="12296" width="0" style="1" hidden="1" customWidth="1"/>
    <col min="12297" max="12543" width="11.42578125" style="1"/>
    <col min="12544" max="12544" width="5.5703125" style="1" customWidth="1"/>
    <col min="12545" max="12545" width="5" style="1" customWidth="1"/>
    <col min="12546" max="12546" width="36.42578125" style="1" customWidth="1"/>
    <col min="12547" max="12547" width="19" style="1" customWidth="1"/>
    <col min="12548" max="12551" width="11.42578125" style="1"/>
    <col min="12552" max="12552" width="0" style="1" hidden="1" customWidth="1"/>
    <col min="12553" max="12799" width="11.42578125" style="1"/>
    <col min="12800" max="12800" width="5.5703125" style="1" customWidth="1"/>
    <col min="12801" max="12801" width="5" style="1" customWidth="1"/>
    <col min="12802" max="12802" width="36.42578125" style="1" customWidth="1"/>
    <col min="12803" max="12803" width="19" style="1" customWidth="1"/>
    <col min="12804" max="12807" width="11.42578125" style="1"/>
    <col min="12808" max="12808" width="0" style="1" hidden="1" customWidth="1"/>
    <col min="12809" max="13055" width="11.42578125" style="1"/>
    <col min="13056" max="13056" width="5.5703125" style="1" customWidth="1"/>
    <col min="13057" max="13057" width="5" style="1" customWidth="1"/>
    <col min="13058" max="13058" width="36.42578125" style="1" customWidth="1"/>
    <col min="13059" max="13059" width="19" style="1" customWidth="1"/>
    <col min="13060" max="13063" width="11.42578125" style="1"/>
    <col min="13064" max="13064" width="0" style="1" hidden="1" customWidth="1"/>
    <col min="13065" max="13311" width="11.42578125" style="1"/>
    <col min="13312" max="13312" width="5.5703125" style="1" customWidth="1"/>
    <col min="13313" max="13313" width="5" style="1" customWidth="1"/>
    <col min="13314" max="13314" width="36.42578125" style="1" customWidth="1"/>
    <col min="13315" max="13315" width="19" style="1" customWidth="1"/>
    <col min="13316" max="13319" width="11.42578125" style="1"/>
    <col min="13320" max="13320" width="0" style="1" hidden="1" customWidth="1"/>
    <col min="13321" max="13567" width="11.42578125" style="1"/>
    <col min="13568" max="13568" width="5.5703125" style="1" customWidth="1"/>
    <col min="13569" max="13569" width="5" style="1" customWidth="1"/>
    <col min="13570" max="13570" width="36.42578125" style="1" customWidth="1"/>
    <col min="13571" max="13571" width="19" style="1" customWidth="1"/>
    <col min="13572" max="13575" width="11.42578125" style="1"/>
    <col min="13576" max="13576" width="0" style="1" hidden="1" customWidth="1"/>
    <col min="13577" max="13823" width="11.42578125" style="1"/>
    <col min="13824" max="13824" width="5.5703125" style="1" customWidth="1"/>
    <col min="13825" max="13825" width="5" style="1" customWidth="1"/>
    <col min="13826" max="13826" width="36.42578125" style="1" customWidth="1"/>
    <col min="13827" max="13827" width="19" style="1" customWidth="1"/>
    <col min="13828" max="13831" width="11.42578125" style="1"/>
    <col min="13832" max="13832" width="0" style="1" hidden="1" customWidth="1"/>
    <col min="13833" max="14079" width="11.42578125" style="1"/>
    <col min="14080" max="14080" width="5.5703125" style="1" customWidth="1"/>
    <col min="14081" max="14081" width="5" style="1" customWidth="1"/>
    <col min="14082" max="14082" width="36.42578125" style="1" customWidth="1"/>
    <col min="14083" max="14083" width="19" style="1" customWidth="1"/>
    <col min="14084" max="14087" width="11.42578125" style="1"/>
    <col min="14088" max="14088" width="0" style="1" hidden="1" customWidth="1"/>
    <col min="14089" max="14335" width="11.42578125" style="1"/>
    <col min="14336" max="14336" width="5.5703125" style="1" customWidth="1"/>
    <col min="14337" max="14337" width="5" style="1" customWidth="1"/>
    <col min="14338" max="14338" width="36.42578125" style="1" customWidth="1"/>
    <col min="14339" max="14339" width="19" style="1" customWidth="1"/>
    <col min="14340" max="14343" width="11.42578125" style="1"/>
    <col min="14344" max="14344" width="0" style="1" hidden="1" customWidth="1"/>
    <col min="14345" max="14591" width="11.42578125" style="1"/>
    <col min="14592" max="14592" width="5.5703125" style="1" customWidth="1"/>
    <col min="14593" max="14593" width="5" style="1" customWidth="1"/>
    <col min="14594" max="14594" width="36.42578125" style="1" customWidth="1"/>
    <col min="14595" max="14595" width="19" style="1" customWidth="1"/>
    <col min="14596" max="14599" width="11.42578125" style="1"/>
    <col min="14600" max="14600" width="0" style="1" hidden="1" customWidth="1"/>
    <col min="14601" max="14847" width="11.42578125" style="1"/>
    <col min="14848" max="14848" width="5.5703125" style="1" customWidth="1"/>
    <col min="14849" max="14849" width="5" style="1" customWidth="1"/>
    <col min="14850" max="14850" width="36.42578125" style="1" customWidth="1"/>
    <col min="14851" max="14851" width="19" style="1" customWidth="1"/>
    <col min="14852" max="14855" width="11.42578125" style="1"/>
    <col min="14856" max="14856" width="0" style="1" hidden="1" customWidth="1"/>
    <col min="14857" max="15103" width="11.42578125" style="1"/>
    <col min="15104" max="15104" width="5.5703125" style="1" customWidth="1"/>
    <col min="15105" max="15105" width="5" style="1" customWidth="1"/>
    <col min="15106" max="15106" width="36.42578125" style="1" customWidth="1"/>
    <col min="15107" max="15107" width="19" style="1" customWidth="1"/>
    <col min="15108" max="15111" width="11.42578125" style="1"/>
    <col min="15112" max="15112" width="0" style="1" hidden="1" customWidth="1"/>
    <col min="15113" max="15359" width="11.42578125" style="1"/>
    <col min="15360" max="15360" width="5.5703125" style="1" customWidth="1"/>
    <col min="15361" max="15361" width="5" style="1" customWidth="1"/>
    <col min="15362" max="15362" width="36.42578125" style="1" customWidth="1"/>
    <col min="15363" max="15363" width="19" style="1" customWidth="1"/>
    <col min="15364" max="15367" width="11.42578125" style="1"/>
    <col min="15368" max="15368" width="0" style="1" hidden="1" customWidth="1"/>
    <col min="15369" max="15615" width="11.42578125" style="1"/>
    <col min="15616" max="15616" width="5.5703125" style="1" customWidth="1"/>
    <col min="15617" max="15617" width="5" style="1" customWidth="1"/>
    <col min="15618" max="15618" width="36.42578125" style="1" customWidth="1"/>
    <col min="15619" max="15619" width="19" style="1" customWidth="1"/>
    <col min="15620" max="15623" width="11.42578125" style="1"/>
    <col min="15624" max="15624" width="0" style="1" hidden="1" customWidth="1"/>
    <col min="15625" max="15871" width="11.42578125" style="1"/>
    <col min="15872" max="15872" width="5.5703125" style="1" customWidth="1"/>
    <col min="15873" max="15873" width="5" style="1" customWidth="1"/>
    <col min="15874" max="15874" width="36.42578125" style="1" customWidth="1"/>
    <col min="15875" max="15875" width="19" style="1" customWidth="1"/>
    <col min="15876" max="15879" width="11.42578125" style="1"/>
    <col min="15880" max="15880" width="0" style="1" hidden="1" customWidth="1"/>
    <col min="15881" max="16127" width="11.42578125" style="1"/>
    <col min="16128" max="16128" width="5.5703125" style="1" customWidth="1"/>
    <col min="16129" max="16129" width="5" style="1" customWidth="1"/>
    <col min="16130" max="16130" width="36.42578125" style="1" customWidth="1"/>
    <col min="16131" max="16131" width="19" style="1" customWidth="1"/>
    <col min="16132" max="16135" width="11.42578125" style="1"/>
    <col min="16136" max="16136" width="0" style="1" hidden="1" customWidth="1"/>
    <col min="16137" max="16384" width="11.42578125" style="1"/>
  </cols>
  <sheetData>
    <row r="1" spans="1:12" ht="54.95" customHeight="1" thickBot="1" x14ac:dyDescent="0.3">
      <c r="A1" s="163" t="str">
        <f>Renseignements!A1</f>
        <v>Ecole Près du Sapin
CM2b - M. Paul
Année scolaire 2018/2019</v>
      </c>
      <c r="B1" s="163"/>
      <c r="C1" s="62" t="s">
        <v>60</v>
      </c>
      <c r="D1" s="164" t="s">
        <v>0</v>
      </c>
      <c r="E1" s="164"/>
      <c r="F1" s="164"/>
      <c r="G1" s="63"/>
      <c r="H1" s="63"/>
      <c r="I1" s="63"/>
      <c r="J1" s="63"/>
      <c r="K1" s="63"/>
      <c r="L1" s="63"/>
    </row>
    <row r="2" spans="1:12" ht="19.5" thickTop="1" thickBot="1" x14ac:dyDescent="0.3">
      <c r="A2" s="2" t="s">
        <v>1</v>
      </c>
      <c r="B2" s="3" t="s">
        <v>2</v>
      </c>
      <c r="C2" s="19"/>
    </row>
    <row r="3" spans="1:12" ht="18.75" thickTop="1" x14ac:dyDescent="0.25">
      <c r="A3" s="4">
        <v>1</v>
      </c>
      <c r="B3" s="133" t="s">
        <v>99</v>
      </c>
      <c r="D3"/>
    </row>
    <row r="4" spans="1:12" ht="18" x14ac:dyDescent="0.25">
      <c r="A4" s="5">
        <v>2</v>
      </c>
      <c r="B4" s="134" t="s">
        <v>100</v>
      </c>
      <c r="H4" s="1" t="s">
        <v>3</v>
      </c>
    </row>
    <row r="5" spans="1:12" ht="18" x14ac:dyDescent="0.25">
      <c r="A5" s="5">
        <v>3</v>
      </c>
      <c r="B5" s="134" t="s">
        <v>101</v>
      </c>
      <c r="H5" s="1" t="s">
        <v>4</v>
      </c>
    </row>
    <row r="6" spans="1:12" ht="18" x14ac:dyDescent="0.25">
      <c r="A6" s="5">
        <v>4</v>
      </c>
      <c r="B6" s="134" t="s">
        <v>102</v>
      </c>
      <c r="C6" s="6"/>
      <c r="H6" s="1" t="s">
        <v>5</v>
      </c>
    </row>
    <row r="7" spans="1:12" ht="18" x14ac:dyDescent="0.25">
      <c r="A7" s="5">
        <v>5</v>
      </c>
      <c r="B7" s="134" t="s">
        <v>103</v>
      </c>
      <c r="H7" s="1" t="s">
        <v>6</v>
      </c>
    </row>
    <row r="8" spans="1:12" ht="18" x14ac:dyDescent="0.25">
      <c r="A8" s="5">
        <v>6</v>
      </c>
      <c r="B8" s="134" t="s">
        <v>104</v>
      </c>
      <c r="H8" s="1" t="s">
        <v>7</v>
      </c>
    </row>
    <row r="9" spans="1:12" ht="18" x14ac:dyDescent="0.25">
      <c r="A9" s="5">
        <v>7</v>
      </c>
      <c r="B9" s="134"/>
    </row>
    <row r="10" spans="1:12" ht="18" x14ac:dyDescent="0.25">
      <c r="A10" s="5">
        <v>8</v>
      </c>
      <c r="B10" s="134"/>
    </row>
    <row r="11" spans="1:12" ht="18" x14ac:dyDescent="0.25">
      <c r="A11" s="5">
        <v>9</v>
      </c>
      <c r="B11" s="134"/>
    </row>
    <row r="12" spans="1:12" ht="18" x14ac:dyDescent="0.25">
      <c r="A12" s="5">
        <v>10</v>
      </c>
      <c r="B12" s="134"/>
    </row>
    <row r="13" spans="1:12" ht="18" x14ac:dyDescent="0.25">
      <c r="A13" s="5">
        <v>11</v>
      </c>
      <c r="B13" s="134"/>
    </row>
    <row r="14" spans="1:12" ht="18" x14ac:dyDescent="0.25">
      <c r="A14" s="5">
        <v>12</v>
      </c>
      <c r="B14" s="134"/>
    </row>
    <row r="15" spans="1:12" ht="18" x14ac:dyDescent="0.25">
      <c r="A15" s="5">
        <v>13</v>
      </c>
      <c r="B15" s="134"/>
    </row>
    <row r="16" spans="1:12" ht="18" x14ac:dyDescent="0.25">
      <c r="A16" s="5">
        <v>14</v>
      </c>
      <c r="B16" s="134"/>
    </row>
    <row r="17" spans="1:2" ht="18" x14ac:dyDescent="0.25">
      <c r="A17" s="5">
        <v>15</v>
      </c>
      <c r="B17" s="134"/>
    </row>
    <row r="18" spans="1:2" ht="18" x14ac:dyDescent="0.25">
      <c r="A18" s="5">
        <v>16</v>
      </c>
      <c r="B18" s="134"/>
    </row>
    <row r="19" spans="1:2" ht="18" x14ac:dyDescent="0.25">
      <c r="A19" s="5">
        <v>17</v>
      </c>
      <c r="B19" s="134"/>
    </row>
    <row r="20" spans="1:2" ht="18" x14ac:dyDescent="0.25">
      <c r="A20" s="5">
        <v>18</v>
      </c>
      <c r="B20" s="134"/>
    </row>
    <row r="21" spans="1:2" ht="18" x14ac:dyDescent="0.25">
      <c r="A21" s="5">
        <v>19</v>
      </c>
      <c r="B21" s="134"/>
    </row>
    <row r="22" spans="1:2" ht="18" x14ac:dyDescent="0.25">
      <c r="A22" s="5">
        <v>20</v>
      </c>
      <c r="B22" s="134"/>
    </row>
    <row r="23" spans="1:2" ht="18" x14ac:dyDescent="0.25">
      <c r="A23" s="5">
        <v>21</v>
      </c>
      <c r="B23" s="134"/>
    </row>
    <row r="24" spans="1:2" ht="18" x14ac:dyDescent="0.25">
      <c r="A24" s="5">
        <v>22</v>
      </c>
      <c r="B24" s="134"/>
    </row>
    <row r="25" spans="1:2" ht="18" x14ac:dyDescent="0.25">
      <c r="A25" s="5">
        <v>23</v>
      </c>
      <c r="B25" s="134"/>
    </row>
    <row r="26" spans="1:2" ht="18" x14ac:dyDescent="0.25">
      <c r="A26" s="5">
        <v>24</v>
      </c>
      <c r="B26" s="134"/>
    </row>
    <row r="27" spans="1:2" ht="18" x14ac:dyDescent="0.25">
      <c r="A27" s="5">
        <v>25</v>
      </c>
      <c r="B27" s="134"/>
    </row>
    <row r="28" spans="1:2" ht="18" x14ac:dyDescent="0.25">
      <c r="A28" s="5">
        <v>26</v>
      </c>
      <c r="B28" s="134"/>
    </row>
    <row r="29" spans="1:2" ht="18" x14ac:dyDescent="0.25">
      <c r="A29" s="5">
        <v>27</v>
      </c>
      <c r="B29" s="134"/>
    </row>
    <row r="30" spans="1:2" ht="18" x14ac:dyDescent="0.25">
      <c r="A30" s="5">
        <v>28</v>
      </c>
      <c r="B30" s="134"/>
    </row>
    <row r="31" spans="1:2" ht="18" x14ac:dyDescent="0.25">
      <c r="A31" s="5">
        <v>29</v>
      </c>
      <c r="B31" s="134"/>
    </row>
    <row r="32" spans="1:2" ht="18.75" thickBot="1" x14ac:dyDescent="0.3">
      <c r="A32" s="7">
        <v>30</v>
      </c>
      <c r="B32" s="135"/>
    </row>
    <row r="33" ht="15.75" thickTop="1" x14ac:dyDescent="0.25"/>
  </sheetData>
  <sheetProtection sheet="1" objects="1" scenarios="1"/>
  <mergeCells count="2">
    <mergeCell ref="A1:B1"/>
    <mergeCell ref="D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AK33"/>
  <sheetViews>
    <sheetView showGridLines="0" zoomScale="85" zoomScaleNormal="85" workbookViewId="0">
      <pane xSplit="1" ySplit="2" topLeftCell="B3" activePane="bottomRight" state="frozen"/>
      <selection pane="topRight" activeCell="B1" sqref="B1"/>
      <selection pane="bottomLeft" activeCell="A3" sqref="A3"/>
      <selection pane="bottomRight" activeCell="AN10" sqref="AN10"/>
    </sheetView>
  </sheetViews>
  <sheetFormatPr baseColWidth="10" defaultRowHeight="15" x14ac:dyDescent="0.25"/>
  <cols>
    <col min="1" max="1" width="40.7109375" style="1" customWidth="1"/>
    <col min="2" max="18" width="5.7109375" style="1" customWidth="1"/>
    <col min="19" max="20" width="11.42578125" style="1" hidden="1" customWidth="1"/>
    <col min="21" max="37" width="5.7109375" style="30" hidden="1" customWidth="1"/>
    <col min="38" max="16384" width="11.42578125" style="1"/>
  </cols>
  <sheetData>
    <row r="1" spans="1:37" ht="54.95" customHeight="1" thickBot="1" x14ac:dyDescent="0.3">
      <c r="A1" s="61" t="str">
        <f>'Listes élèves'!A1:C1</f>
        <v>Ecole Près du Sapin
CM2b - M. Paul
Année scolaire 2018/2019</v>
      </c>
      <c r="B1" s="166" t="s">
        <v>60</v>
      </c>
      <c r="C1" s="166"/>
      <c r="D1" s="166"/>
      <c r="E1" s="166"/>
      <c r="F1" s="166"/>
      <c r="G1" s="166"/>
      <c r="H1" s="166"/>
      <c r="I1" s="166"/>
      <c r="J1" s="165" t="s">
        <v>17</v>
      </c>
      <c r="K1" s="165"/>
      <c r="L1" s="165"/>
      <c r="M1" s="165"/>
      <c r="N1" s="165"/>
      <c r="O1" s="165"/>
      <c r="P1" s="165"/>
      <c r="Q1" s="165"/>
      <c r="R1" s="165"/>
    </row>
    <row r="2" spans="1:37" ht="47.25" customHeight="1" thickTop="1" thickBot="1" x14ac:dyDescent="0.3">
      <c r="A2" s="8"/>
      <c r="B2" s="9" t="s">
        <v>8</v>
      </c>
      <c r="C2" s="10" t="s">
        <v>9</v>
      </c>
      <c r="D2" s="10" t="s">
        <v>10</v>
      </c>
      <c r="E2" s="10" t="s">
        <v>11</v>
      </c>
      <c r="F2" s="10" t="s">
        <v>12</v>
      </c>
      <c r="G2" s="10" t="s">
        <v>13</v>
      </c>
      <c r="H2" s="10" t="s">
        <v>14</v>
      </c>
      <c r="I2" s="10" t="s">
        <v>15</v>
      </c>
      <c r="J2" s="10" t="s">
        <v>16</v>
      </c>
      <c r="K2" s="10" t="s">
        <v>62</v>
      </c>
      <c r="L2" s="10" t="s">
        <v>63</v>
      </c>
      <c r="M2" s="10" t="s">
        <v>64</v>
      </c>
      <c r="N2" s="10" t="s">
        <v>65</v>
      </c>
      <c r="O2" s="10" t="s">
        <v>66</v>
      </c>
      <c r="P2" s="10" t="s">
        <v>67</v>
      </c>
      <c r="Q2" s="10" t="s">
        <v>68</v>
      </c>
      <c r="R2" s="11" t="s">
        <v>69</v>
      </c>
      <c r="U2" s="31" t="s">
        <v>8</v>
      </c>
      <c r="V2" s="31" t="s">
        <v>9</v>
      </c>
      <c r="W2" s="31" t="s">
        <v>10</v>
      </c>
      <c r="X2" s="31" t="s">
        <v>11</v>
      </c>
      <c r="Y2" s="31" t="s">
        <v>12</v>
      </c>
      <c r="Z2" s="31" t="s">
        <v>13</v>
      </c>
      <c r="AA2" s="31" t="s">
        <v>14</v>
      </c>
      <c r="AB2" s="31" t="s">
        <v>15</v>
      </c>
      <c r="AC2" s="31" t="s">
        <v>16</v>
      </c>
      <c r="AD2" s="31" t="s">
        <v>62</v>
      </c>
      <c r="AE2" s="31" t="s">
        <v>63</v>
      </c>
      <c r="AF2" s="31" t="s">
        <v>64</v>
      </c>
      <c r="AG2" s="31" t="s">
        <v>65</v>
      </c>
      <c r="AH2" s="31" t="s">
        <v>66</v>
      </c>
      <c r="AI2" s="31" t="s">
        <v>67</v>
      </c>
      <c r="AJ2" s="31" t="s">
        <v>68</v>
      </c>
      <c r="AK2" s="31" t="s">
        <v>69</v>
      </c>
    </row>
    <row r="3" spans="1:37" s="27" customFormat="1" ht="16.5" thickTop="1" x14ac:dyDescent="0.25">
      <c r="A3" s="26" t="str">
        <f>IF(ISBLANK('Listes élèves'!B3),"",'Listes élèves'!B3)</f>
        <v>Hakim</v>
      </c>
      <c r="B3" s="136">
        <v>1</v>
      </c>
      <c r="C3" s="137">
        <v>0</v>
      </c>
      <c r="D3" s="137">
        <v>9</v>
      </c>
      <c r="E3" s="137">
        <v>1</v>
      </c>
      <c r="F3" s="137">
        <v>1</v>
      </c>
      <c r="G3" s="137">
        <v>0</v>
      </c>
      <c r="H3" s="137">
        <v>0</v>
      </c>
      <c r="I3" s="137">
        <v>0</v>
      </c>
      <c r="J3" s="137">
        <v>4</v>
      </c>
      <c r="K3" s="137">
        <v>4</v>
      </c>
      <c r="L3" s="137">
        <v>9</v>
      </c>
      <c r="M3" s="137">
        <v>0</v>
      </c>
      <c r="N3" s="137">
        <v>1</v>
      </c>
      <c r="O3" s="137">
        <v>1</v>
      </c>
      <c r="P3" s="137">
        <v>4</v>
      </c>
      <c r="Q3" s="137">
        <v>9</v>
      </c>
      <c r="R3" s="138">
        <v>1</v>
      </c>
      <c r="U3" s="32">
        <f>IF(ISBLANK(B3),"",IF(B3=1,1,(IF(B3=4,0.5,IF(OR(B3=9,B3=0),0,"")))))</f>
        <v>1</v>
      </c>
      <c r="V3" s="32">
        <f t="shared" ref="V3:AK3" si="0">IF(ISBLANK(C3),"",IF(C3=1,1,(IF(C3=4,0.5,IF(OR(C3=9,C3=0),0,"")))))</f>
        <v>0</v>
      </c>
      <c r="W3" s="32">
        <f t="shared" si="0"/>
        <v>0</v>
      </c>
      <c r="X3" s="32">
        <f t="shared" si="0"/>
        <v>1</v>
      </c>
      <c r="Y3" s="32">
        <f t="shared" si="0"/>
        <v>1</v>
      </c>
      <c r="Z3" s="32">
        <f t="shared" si="0"/>
        <v>0</v>
      </c>
      <c r="AA3" s="32">
        <f t="shared" si="0"/>
        <v>0</v>
      </c>
      <c r="AB3" s="32">
        <f t="shared" si="0"/>
        <v>0</v>
      </c>
      <c r="AC3" s="32">
        <f t="shared" si="0"/>
        <v>0.5</v>
      </c>
      <c r="AD3" s="32">
        <f t="shared" si="0"/>
        <v>0.5</v>
      </c>
      <c r="AE3" s="32">
        <f t="shared" si="0"/>
        <v>0</v>
      </c>
      <c r="AF3" s="32">
        <f t="shared" si="0"/>
        <v>0</v>
      </c>
      <c r="AG3" s="32">
        <f t="shared" si="0"/>
        <v>1</v>
      </c>
      <c r="AH3" s="32">
        <f t="shared" si="0"/>
        <v>1</v>
      </c>
      <c r="AI3" s="32">
        <f t="shared" si="0"/>
        <v>0.5</v>
      </c>
      <c r="AJ3" s="32">
        <f t="shared" si="0"/>
        <v>0</v>
      </c>
      <c r="AK3" s="32">
        <f t="shared" si="0"/>
        <v>1</v>
      </c>
    </row>
    <row r="4" spans="1:37" s="27" customFormat="1" ht="15.75" x14ac:dyDescent="0.25">
      <c r="A4" s="28" t="str">
        <f>IF(ISBLANK('Listes élèves'!B4),"",'Listes élèves'!B4)</f>
        <v>Jean-Claude</v>
      </c>
      <c r="B4" s="139">
        <v>9</v>
      </c>
      <c r="C4" s="140">
        <v>4</v>
      </c>
      <c r="D4" s="140">
        <v>1</v>
      </c>
      <c r="E4" s="140">
        <v>4</v>
      </c>
      <c r="F4" s="140">
        <v>1</v>
      </c>
      <c r="G4" s="140">
        <v>4</v>
      </c>
      <c r="H4" s="140">
        <v>0</v>
      </c>
      <c r="I4" s="140">
        <v>0</v>
      </c>
      <c r="J4" s="140">
        <v>0</v>
      </c>
      <c r="K4" s="140">
        <v>9</v>
      </c>
      <c r="L4" s="140">
        <v>4</v>
      </c>
      <c r="M4" s="140">
        <v>1</v>
      </c>
      <c r="N4" s="140">
        <v>1</v>
      </c>
      <c r="O4" s="140">
        <v>1</v>
      </c>
      <c r="P4" s="140">
        <v>1</v>
      </c>
      <c r="Q4" s="140">
        <v>1</v>
      </c>
      <c r="R4" s="141">
        <v>1</v>
      </c>
      <c r="U4" s="32">
        <f t="shared" ref="U4:U32" si="1">IF(ISBLANK(B4),"",IF(B4=1,1,(IF(B4=4,0.5,IF(OR(B4=9,B4=0),0,"")))))</f>
        <v>0</v>
      </c>
      <c r="V4" s="32">
        <f t="shared" ref="V4:V32" si="2">IF(ISBLANK(C4),"",IF(C4=1,1,(IF(C4=4,0.5,IF(OR(C4=9,C4=0),0,"")))))</f>
        <v>0.5</v>
      </c>
      <c r="W4" s="32">
        <f t="shared" ref="W4:W32" si="3">IF(ISBLANK(D4),"",IF(D4=1,1,(IF(D4=4,0.5,IF(OR(D4=9,D4=0),0,"")))))</f>
        <v>1</v>
      </c>
      <c r="X4" s="32">
        <f t="shared" ref="X4:X32" si="4">IF(ISBLANK(E4),"",IF(E4=1,1,(IF(E4=4,0.5,IF(OR(E4=9,E4=0),0,"")))))</f>
        <v>0.5</v>
      </c>
      <c r="Y4" s="32">
        <f t="shared" ref="Y4:Y32" si="5">IF(ISBLANK(F4),"",IF(F4=1,1,(IF(F4=4,0.5,IF(OR(F4=9,F4=0),0,"")))))</f>
        <v>1</v>
      </c>
      <c r="Z4" s="32">
        <f t="shared" ref="Z4:Z32" si="6">IF(ISBLANK(G4),"",IF(G4=1,1,(IF(G4=4,0.5,IF(OR(G4=9,G4=0),0,"")))))</f>
        <v>0.5</v>
      </c>
      <c r="AA4" s="32">
        <f t="shared" ref="AA4:AA32" si="7">IF(ISBLANK(H4),"",IF(H4=1,1,(IF(H4=4,0.5,IF(OR(H4=9,H4=0),0,"")))))</f>
        <v>0</v>
      </c>
      <c r="AB4" s="32">
        <f t="shared" ref="AB4:AB32" si="8">IF(ISBLANK(I4),"",IF(I4=1,1,(IF(I4=4,0.5,IF(OR(I4=9,I4=0),0,"")))))</f>
        <v>0</v>
      </c>
      <c r="AC4" s="32">
        <f t="shared" ref="AC4:AC32" si="9">IF(ISBLANK(J4),"",IF(J4=1,1,(IF(J4=4,0.5,IF(OR(J4=9,J4=0),0,"")))))</f>
        <v>0</v>
      </c>
      <c r="AD4" s="32">
        <f t="shared" ref="AD4:AD32" si="10">IF(ISBLANK(K4),"",IF(K4=1,1,(IF(K4=4,0.5,IF(OR(K4=9,K4=0),0,"")))))</f>
        <v>0</v>
      </c>
      <c r="AE4" s="32">
        <f t="shared" ref="AE4:AE32" si="11">IF(ISBLANK(L4),"",IF(L4=1,1,(IF(L4=4,0.5,IF(OR(L4=9,L4=0),0,"")))))</f>
        <v>0.5</v>
      </c>
      <c r="AF4" s="32">
        <f t="shared" ref="AF4:AF32" si="12">IF(ISBLANK(M4),"",IF(M4=1,1,(IF(M4=4,0.5,IF(OR(M4=9,M4=0),0,"")))))</f>
        <v>1</v>
      </c>
      <c r="AG4" s="32">
        <f t="shared" ref="AG4:AG32" si="13">IF(ISBLANK(N4),"",IF(N4=1,1,(IF(N4=4,0.5,IF(OR(N4=9,N4=0),0,"")))))</f>
        <v>1</v>
      </c>
      <c r="AH4" s="32">
        <f t="shared" ref="AH4:AH32" si="14">IF(ISBLANK(O4),"",IF(O4=1,1,(IF(O4=4,0.5,IF(OR(O4=9,O4=0),0,"")))))</f>
        <v>1</v>
      </c>
      <c r="AI4" s="32">
        <f t="shared" ref="AI4:AI32" si="15">IF(ISBLANK(P4),"",IF(P4=1,1,(IF(P4=4,0.5,IF(OR(P4=9,P4=0),0,"")))))</f>
        <v>1</v>
      </c>
      <c r="AJ4" s="32">
        <f t="shared" ref="AJ4:AJ32" si="16">IF(ISBLANK(Q4),"",IF(Q4=1,1,(IF(Q4=4,0.5,IF(OR(Q4=9,Q4=0),0,"")))))</f>
        <v>1</v>
      </c>
      <c r="AK4" s="32">
        <f t="shared" ref="AK4:AK32" si="17">IF(ISBLANK(R4),"",IF(R4=1,1,(IF(R4=4,0.5,IF(OR(R4=9,R4=0),0,"")))))</f>
        <v>1</v>
      </c>
    </row>
    <row r="5" spans="1:37" s="27" customFormat="1" ht="15.75" x14ac:dyDescent="0.25">
      <c r="A5" s="28" t="str">
        <f>IF(ISBLANK('Listes élèves'!B5),"",'Listes élèves'!B5)</f>
        <v>Marie</v>
      </c>
      <c r="B5" s="139">
        <v>9</v>
      </c>
      <c r="C5" s="140">
        <v>0</v>
      </c>
      <c r="D5" s="140">
        <v>0</v>
      </c>
      <c r="E5" s="140">
        <v>1</v>
      </c>
      <c r="F5" s="140">
        <v>4</v>
      </c>
      <c r="G5" s="140">
        <v>9</v>
      </c>
      <c r="H5" s="140" t="s">
        <v>7</v>
      </c>
      <c r="I5" s="140" t="s">
        <v>7</v>
      </c>
      <c r="J5" s="140" t="s">
        <v>7</v>
      </c>
      <c r="K5" s="140">
        <v>0</v>
      </c>
      <c r="L5" s="140">
        <v>1</v>
      </c>
      <c r="M5" s="140">
        <v>1</v>
      </c>
      <c r="N5" s="140">
        <v>9</v>
      </c>
      <c r="O5" s="140">
        <v>1</v>
      </c>
      <c r="P5" s="140">
        <v>1</v>
      </c>
      <c r="Q5" s="140">
        <v>4</v>
      </c>
      <c r="R5" s="141">
        <v>0</v>
      </c>
      <c r="S5" s="27">
        <v>1</v>
      </c>
      <c r="T5" s="27">
        <v>1</v>
      </c>
      <c r="U5" s="32">
        <f t="shared" si="1"/>
        <v>0</v>
      </c>
      <c r="V5" s="32">
        <f t="shared" si="2"/>
        <v>0</v>
      </c>
      <c r="W5" s="32">
        <f t="shared" si="3"/>
        <v>0</v>
      </c>
      <c r="X5" s="32">
        <f t="shared" si="4"/>
        <v>1</v>
      </c>
      <c r="Y5" s="32">
        <f t="shared" si="5"/>
        <v>0.5</v>
      </c>
      <c r="Z5" s="32">
        <f t="shared" si="6"/>
        <v>0</v>
      </c>
      <c r="AA5" s="32" t="str">
        <f t="shared" si="7"/>
        <v/>
      </c>
      <c r="AB5" s="32" t="str">
        <f t="shared" si="8"/>
        <v/>
      </c>
      <c r="AC5" s="32" t="str">
        <f t="shared" si="9"/>
        <v/>
      </c>
      <c r="AD5" s="32">
        <f t="shared" si="10"/>
        <v>0</v>
      </c>
      <c r="AE5" s="32">
        <f t="shared" si="11"/>
        <v>1</v>
      </c>
      <c r="AF5" s="32">
        <f t="shared" si="12"/>
        <v>1</v>
      </c>
      <c r="AG5" s="32">
        <f t="shared" si="13"/>
        <v>0</v>
      </c>
      <c r="AH5" s="32">
        <f t="shared" si="14"/>
        <v>1</v>
      </c>
      <c r="AI5" s="32">
        <f t="shared" si="15"/>
        <v>1</v>
      </c>
      <c r="AJ5" s="32">
        <f t="shared" si="16"/>
        <v>0.5</v>
      </c>
      <c r="AK5" s="32">
        <f t="shared" si="17"/>
        <v>0</v>
      </c>
    </row>
    <row r="6" spans="1:37" s="27" customFormat="1" ht="15.75" x14ac:dyDescent="0.25">
      <c r="A6" s="28" t="str">
        <f>IF(ISBLANK('Listes élèves'!B6),"",'Listes élèves'!B6)</f>
        <v>Fatima</v>
      </c>
      <c r="B6" s="139">
        <v>4</v>
      </c>
      <c r="C6" s="140">
        <v>1</v>
      </c>
      <c r="D6" s="140">
        <v>1</v>
      </c>
      <c r="E6" s="140">
        <v>4</v>
      </c>
      <c r="F6" s="140">
        <v>1</v>
      </c>
      <c r="G6" s="140">
        <v>9</v>
      </c>
      <c r="H6" s="140">
        <v>0</v>
      </c>
      <c r="I6" s="140">
        <v>0</v>
      </c>
      <c r="J6" s="140">
        <v>4</v>
      </c>
      <c r="K6" s="140">
        <v>1</v>
      </c>
      <c r="L6" s="140">
        <v>1</v>
      </c>
      <c r="M6" s="140">
        <v>9</v>
      </c>
      <c r="N6" s="140">
        <v>1</v>
      </c>
      <c r="O6" s="140">
        <v>1</v>
      </c>
      <c r="P6" s="140">
        <v>9</v>
      </c>
      <c r="Q6" s="140">
        <v>0</v>
      </c>
      <c r="R6" s="141">
        <v>1</v>
      </c>
      <c r="S6" s="27">
        <v>4</v>
      </c>
      <c r="T6" s="27">
        <v>9</v>
      </c>
      <c r="U6" s="32">
        <f t="shared" si="1"/>
        <v>0.5</v>
      </c>
      <c r="V6" s="32">
        <f t="shared" si="2"/>
        <v>1</v>
      </c>
      <c r="W6" s="32">
        <f t="shared" si="3"/>
        <v>1</v>
      </c>
      <c r="X6" s="32">
        <f t="shared" si="4"/>
        <v>0.5</v>
      </c>
      <c r="Y6" s="32">
        <f t="shared" si="5"/>
        <v>1</v>
      </c>
      <c r="Z6" s="32">
        <f t="shared" si="6"/>
        <v>0</v>
      </c>
      <c r="AA6" s="32">
        <f t="shared" si="7"/>
        <v>0</v>
      </c>
      <c r="AB6" s="32">
        <f t="shared" si="8"/>
        <v>0</v>
      </c>
      <c r="AC6" s="32">
        <f t="shared" si="9"/>
        <v>0.5</v>
      </c>
      <c r="AD6" s="32">
        <f t="shared" si="10"/>
        <v>1</v>
      </c>
      <c r="AE6" s="32">
        <f t="shared" si="11"/>
        <v>1</v>
      </c>
      <c r="AF6" s="32">
        <f t="shared" si="12"/>
        <v>0</v>
      </c>
      <c r="AG6" s="32">
        <f t="shared" si="13"/>
        <v>1</v>
      </c>
      <c r="AH6" s="32">
        <f t="shared" si="14"/>
        <v>1</v>
      </c>
      <c r="AI6" s="32">
        <f t="shared" si="15"/>
        <v>0</v>
      </c>
      <c r="AJ6" s="32">
        <f t="shared" si="16"/>
        <v>0</v>
      </c>
      <c r="AK6" s="32">
        <f t="shared" si="17"/>
        <v>1</v>
      </c>
    </row>
    <row r="7" spans="1:37" s="27" customFormat="1" ht="15.75" x14ac:dyDescent="0.25">
      <c r="A7" s="28" t="str">
        <f>IF(ISBLANK('Listes élèves'!B7),"",'Listes élèves'!B7)</f>
        <v>Chang</v>
      </c>
      <c r="B7" s="139">
        <v>1</v>
      </c>
      <c r="C7" s="140">
        <v>4</v>
      </c>
      <c r="D7" s="140">
        <v>9</v>
      </c>
      <c r="E7" s="140">
        <v>9</v>
      </c>
      <c r="F7" s="140">
        <v>4</v>
      </c>
      <c r="G7" s="140">
        <v>4</v>
      </c>
      <c r="H7" s="140">
        <v>4</v>
      </c>
      <c r="I7" s="140">
        <v>1</v>
      </c>
      <c r="J7" s="140">
        <v>4</v>
      </c>
      <c r="K7" s="140">
        <v>1</v>
      </c>
      <c r="L7" s="140">
        <v>4</v>
      </c>
      <c r="M7" s="140">
        <v>1</v>
      </c>
      <c r="N7" s="140">
        <v>9</v>
      </c>
      <c r="O7" s="140">
        <v>0</v>
      </c>
      <c r="P7" s="140">
        <v>0</v>
      </c>
      <c r="Q7" s="140">
        <v>1</v>
      </c>
      <c r="R7" s="141">
        <v>1</v>
      </c>
      <c r="S7" s="27">
        <v>9</v>
      </c>
      <c r="T7" s="27">
        <v>0</v>
      </c>
      <c r="U7" s="32">
        <f t="shared" si="1"/>
        <v>1</v>
      </c>
      <c r="V7" s="32">
        <f t="shared" si="2"/>
        <v>0.5</v>
      </c>
      <c r="W7" s="32">
        <f t="shared" si="3"/>
        <v>0</v>
      </c>
      <c r="X7" s="32">
        <f t="shared" si="4"/>
        <v>0</v>
      </c>
      <c r="Y7" s="32">
        <f t="shared" si="5"/>
        <v>0.5</v>
      </c>
      <c r="Z7" s="32">
        <f t="shared" si="6"/>
        <v>0.5</v>
      </c>
      <c r="AA7" s="32">
        <f t="shared" si="7"/>
        <v>0.5</v>
      </c>
      <c r="AB7" s="32">
        <f t="shared" si="8"/>
        <v>1</v>
      </c>
      <c r="AC7" s="32">
        <f t="shared" si="9"/>
        <v>0.5</v>
      </c>
      <c r="AD7" s="32">
        <f t="shared" si="10"/>
        <v>1</v>
      </c>
      <c r="AE7" s="32">
        <f t="shared" si="11"/>
        <v>0.5</v>
      </c>
      <c r="AF7" s="32">
        <f t="shared" si="12"/>
        <v>1</v>
      </c>
      <c r="AG7" s="32">
        <f t="shared" si="13"/>
        <v>0</v>
      </c>
      <c r="AH7" s="32">
        <f t="shared" si="14"/>
        <v>0</v>
      </c>
      <c r="AI7" s="32">
        <f t="shared" si="15"/>
        <v>0</v>
      </c>
      <c r="AJ7" s="32">
        <f t="shared" si="16"/>
        <v>1</v>
      </c>
      <c r="AK7" s="32">
        <f t="shared" si="17"/>
        <v>1</v>
      </c>
    </row>
    <row r="8" spans="1:37" s="27" customFormat="1" ht="15.75" x14ac:dyDescent="0.25">
      <c r="A8" s="28" t="str">
        <f>IF(ISBLANK('Listes élèves'!B8),"",'Listes élèves'!B8)</f>
        <v>Eléonore</v>
      </c>
      <c r="B8" s="139">
        <v>1</v>
      </c>
      <c r="C8" s="140">
        <v>4</v>
      </c>
      <c r="D8" s="140">
        <v>1</v>
      </c>
      <c r="E8" s="140">
        <v>4</v>
      </c>
      <c r="F8" s="140">
        <v>1</v>
      </c>
      <c r="G8" s="140">
        <v>4</v>
      </c>
      <c r="H8" s="140">
        <v>1</v>
      </c>
      <c r="I8" s="140">
        <v>1</v>
      </c>
      <c r="J8" s="140">
        <v>9</v>
      </c>
      <c r="K8" s="140">
        <v>1</v>
      </c>
      <c r="L8" s="140">
        <v>1</v>
      </c>
      <c r="M8" s="140">
        <v>1</v>
      </c>
      <c r="N8" s="140">
        <v>9</v>
      </c>
      <c r="O8" s="140">
        <v>1</v>
      </c>
      <c r="P8" s="140">
        <v>4</v>
      </c>
      <c r="Q8" s="140">
        <v>1</v>
      </c>
      <c r="R8" s="141">
        <v>1</v>
      </c>
      <c r="S8" s="27">
        <v>0</v>
      </c>
      <c r="T8" s="27" t="s">
        <v>7</v>
      </c>
      <c r="U8" s="32">
        <f t="shared" si="1"/>
        <v>1</v>
      </c>
      <c r="V8" s="32">
        <f t="shared" si="2"/>
        <v>0.5</v>
      </c>
      <c r="W8" s="32">
        <f t="shared" si="3"/>
        <v>1</v>
      </c>
      <c r="X8" s="32">
        <f t="shared" si="4"/>
        <v>0.5</v>
      </c>
      <c r="Y8" s="32">
        <f t="shared" si="5"/>
        <v>1</v>
      </c>
      <c r="Z8" s="32">
        <f t="shared" si="6"/>
        <v>0.5</v>
      </c>
      <c r="AA8" s="32">
        <f t="shared" si="7"/>
        <v>1</v>
      </c>
      <c r="AB8" s="32">
        <f t="shared" si="8"/>
        <v>1</v>
      </c>
      <c r="AC8" s="32">
        <f t="shared" si="9"/>
        <v>0</v>
      </c>
      <c r="AD8" s="32">
        <f t="shared" si="10"/>
        <v>1</v>
      </c>
      <c r="AE8" s="32">
        <f t="shared" si="11"/>
        <v>1</v>
      </c>
      <c r="AF8" s="32">
        <f t="shared" si="12"/>
        <v>1</v>
      </c>
      <c r="AG8" s="32">
        <f t="shared" si="13"/>
        <v>0</v>
      </c>
      <c r="AH8" s="32">
        <f t="shared" si="14"/>
        <v>1</v>
      </c>
      <c r="AI8" s="32">
        <f t="shared" si="15"/>
        <v>0.5</v>
      </c>
      <c r="AJ8" s="32">
        <f t="shared" si="16"/>
        <v>1</v>
      </c>
      <c r="AK8" s="32">
        <f t="shared" si="17"/>
        <v>1</v>
      </c>
    </row>
    <row r="9" spans="1:37" s="27" customFormat="1" ht="15.75" x14ac:dyDescent="0.25">
      <c r="A9" s="28" t="str">
        <f>IF(ISBLANK('Listes élèves'!B9),"",'Listes élèves'!B9)</f>
        <v/>
      </c>
      <c r="B9" s="139"/>
      <c r="C9" s="140"/>
      <c r="D9" s="140"/>
      <c r="E9" s="140"/>
      <c r="F9" s="140"/>
      <c r="G9" s="140"/>
      <c r="H9" s="140"/>
      <c r="I9" s="140"/>
      <c r="J9" s="140"/>
      <c r="K9" s="140"/>
      <c r="L9" s="140"/>
      <c r="M9" s="140"/>
      <c r="N9" s="140"/>
      <c r="O9" s="140"/>
      <c r="P9" s="140"/>
      <c r="Q9" s="140"/>
      <c r="R9" s="141"/>
      <c r="S9" s="27" t="s">
        <v>7</v>
      </c>
      <c r="U9" s="32" t="str">
        <f t="shared" si="1"/>
        <v/>
      </c>
      <c r="V9" s="32" t="str">
        <f t="shared" si="2"/>
        <v/>
      </c>
      <c r="W9" s="32" t="str">
        <f t="shared" si="3"/>
        <v/>
      </c>
      <c r="X9" s="32" t="str">
        <f t="shared" si="4"/>
        <v/>
      </c>
      <c r="Y9" s="32" t="str">
        <f t="shared" si="5"/>
        <v/>
      </c>
      <c r="Z9" s="32" t="str">
        <f t="shared" si="6"/>
        <v/>
      </c>
      <c r="AA9" s="32" t="str">
        <f t="shared" si="7"/>
        <v/>
      </c>
      <c r="AB9" s="32" t="str">
        <f t="shared" si="8"/>
        <v/>
      </c>
      <c r="AC9" s="32" t="str">
        <f t="shared" si="9"/>
        <v/>
      </c>
      <c r="AD9" s="32" t="str">
        <f t="shared" si="10"/>
        <v/>
      </c>
      <c r="AE9" s="32" t="str">
        <f t="shared" si="11"/>
        <v/>
      </c>
      <c r="AF9" s="32" t="str">
        <f t="shared" si="12"/>
        <v/>
      </c>
      <c r="AG9" s="32" t="str">
        <f t="shared" si="13"/>
        <v/>
      </c>
      <c r="AH9" s="32" t="str">
        <f t="shared" si="14"/>
        <v/>
      </c>
      <c r="AI9" s="32" t="str">
        <f t="shared" si="15"/>
        <v/>
      </c>
      <c r="AJ9" s="32" t="str">
        <f t="shared" si="16"/>
        <v/>
      </c>
      <c r="AK9" s="32" t="str">
        <f t="shared" si="17"/>
        <v/>
      </c>
    </row>
    <row r="10" spans="1:37" s="27" customFormat="1" ht="15.75" x14ac:dyDescent="0.25">
      <c r="A10" s="28" t="str">
        <f>IF(ISBLANK('Listes élèves'!B10),"",'Listes élèves'!B10)</f>
        <v/>
      </c>
      <c r="B10" s="139"/>
      <c r="C10" s="140"/>
      <c r="D10" s="140"/>
      <c r="E10" s="140"/>
      <c r="F10" s="140"/>
      <c r="G10" s="140"/>
      <c r="H10" s="140"/>
      <c r="I10" s="140"/>
      <c r="J10" s="140"/>
      <c r="K10" s="140"/>
      <c r="L10" s="140"/>
      <c r="M10" s="140"/>
      <c r="N10" s="140"/>
      <c r="O10" s="140"/>
      <c r="P10" s="140"/>
      <c r="Q10" s="140"/>
      <c r="R10" s="141"/>
      <c r="U10" s="32" t="str">
        <f t="shared" si="1"/>
        <v/>
      </c>
      <c r="V10" s="32" t="str">
        <f t="shared" si="2"/>
        <v/>
      </c>
      <c r="W10" s="32" t="str">
        <f t="shared" si="3"/>
        <v/>
      </c>
      <c r="X10" s="32" t="str">
        <f t="shared" si="4"/>
        <v/>
      </c>
      <c r="Y10" s="32" t="str">
        <f t="shared" si="5"/>
        <v/>
      </c>
      <c r="Z10" s="32" t="str">
        <f t="shared" si="6"/>
        <v/>
      </c>
      <c r="AA10" s="32" t="str">
        <f t="shared" si="7"/>
        <v/>
      </c>
      <c r="AB10" s="32" t="str">
        <f t="shared" si="8"/>
        <v/>
      </c>
      <c r="AC10" s="32" t="str">
        <f t="shared" si="9"/>
        <v/>
      </c>
      <c r="AD10" s="32" t="str">
        <f t="shared" si="10"/>
        <v/>
      </c>
      <c r="AE10" s="32" t="str">
        <f t="shared" si="11"/>
        <v/>
      </c>
      <c r="AF10" s="32" t="str">
        <f t="shared" si="12"/>
        <v/>
      </c>
      <c r="AG10" s="32" t="str">
        <f t="shared" si="13"/>
        <v/>
      </c>
      <c r="AH10" s="32" t="str">
        <f t="shared" si="14"/>
        <v/>
      </c>
      <c r="AI10" s="32" t="str">
        <f t="shared" si="15"/>
        <v/>
      </c>
      <c r="AJ10" s="32" t="str">
        <f t="shared" si="16"/>
        <v/>
      </c>
      <c r="AK10" s="32" t="str">
        <f t="shared" si="17"/>
        <v/>
      </c>
    </row>
    <row r="11" spans="1:37" s="27" customFormat="1" ht="15.75" x14ac:dyDescent="0.25">
      <c r="A11" s="28" t="str">
        <f>IF(ISBLANK('Listes élèves'!B11),"",'Listes élèves'!B11)</f>
        <v/>
      </c>
      <c r="B11" s="139"/>
      <c r="C11" s="140"/>
      <c r="D11" s="140"/>
      <c r="E11" s="140"/>
      <c r="F11" s="140"/>
      <c r="G11" s="140"/>
      <c r="H11" s="140"/>
      <c r="I11" s="140"/>
      <c r="J11" s="140"/>
      <c r="K11" s="140"/>
      <c r="L11" s="140"/>
      <c r="M11" s="140"/>
      <c r="N11" s="140"/>
      <c r="O11" s="140"/>
      <c r="P11" s="140"/>
      <c r="Q11" s="140"/>
      <c r="R11" s="141"/>
      <c r="U11" s="32" t="str">
        <f t="shared" si="1"/>
        <v/>
      </c>
      <c r="V11" s="32" t="str">
        <f t="shared" si="2"/>
        <v/>
      </c>
      <c r="W11" s="32" t="str">
        <f t="shared" si="3"/>
        <v/>
      </c>
      <c r="X11" s="32" t="str">
        <f t="shared" si="4"/>
        <v/>
      </c>
      <c r="Y11" s="32" t="str">
        <f t="shared" si="5"/>
        <v/>
      </c>
      <c r="Z11" s="32" t="str">
        <f t="shared" si="6"/>
        <v/>
      </c>
      <c r="AA11" s="32" t="str">
        <f t="shared" si="7"/>
        <v/>
      </c>
      <c r="AB11" s="32" t="str">
        <f t="shared" si="8"/>
        <v/>
      </c>
      <c r="AC11" s="32" t="str">
        <f t="shared" si="9"/>
        <v/>
      </c>
      <c r="AD11" s="32" t="str">
        <f t="shared" si="10"/>
        <v/>
      </c>
      <c r="AE11" s="32" t="str">
        <f t="shared" si="11"/>
        <v/>
      </c>
      <c r="AF11" s="32" t="str">
        <f t="shared" si="12"/>
        <v/>
      </c>
      <c r="AG11" s="32" t="str">
        <f t="shared" si="13"/>
        <v/>
      </c>
      <c r="AH11" s="32" t="str">
        <f t="shared" si="14"/>
        <v/>
      </c>
      <c r="AI11" s="32" t="str">
        <f t="shared" si="15"/>
        <v/>
      </c>
      <c r="AJ11" s="32" t="str">
        <f t="shared" si="16"/>
        <v/>
      </c>
      <c r="AK11" s="32" t="str">
        <f t="shared" si="17"/>
        <v/>
      </c>
    </row>
    <row r="12" spans="1:37" s="27" customFormat="1" ht="15.75" x14ac:dyDescent="0.25">
      <c r="A12" s="28" t="str">
        <f>IF(ISBLANK('Listes élèves'!B12),"",'Listes élèves'!B12)</f>
        <v/>
      </c>
      <c r="B12" s="139"/>
      <c r="C12" s="140"/>
      <c r="D12" s="140"/>
      <c r="E12" s="140"/>
      <c r="F12" s="140"/>
      <c r="G12" s="140"/>
      <c r="H12" s="140"/>
      <c r="I12" s="140"/>
      <c r="J12" s="140"/>
      <c r="K12" s="140"/>
      <c r="L12" s="140"/>
      <c r="M12" s="140"/>
      <c r="N12" s="140"/>
      <c r="O12" s="140"/>
      <c r="P12" s="140"/>
      <c r="Q12" s="140"/>
      <c r="R12" s="141"/>
      <c r="U12" s="32" t="str">
        <f t="shared" si="1"/>
        <v/>
      </c>
      <c r="V12" s="32" t="str">
        <f t="shared" si="2"/>
        <v/>
      </c>
      <c r="W12" s="32" t="str">
        <f t="shared" si="3"/>
        <v/>
      </c>
      <c r="X12" s="32" t="str">
        <f t="shared" si="4"/>
        <v/>
      </c>
      <c r="Y12" s="32" t="str">
        <f t="shared" si="5"/>
        <v/>
      </c>
      <c r="Z12" s="32" t="str">
        <f t="shared" si="6"/>
        <v/>
      </c>
      <c r="AA12" s="32" t="str">
        <f t="shared" si="7"/>
        <v/>
      </c>
      <c r="AB12" s="32" t="str">
        <f t="shared" si="8"/>
        <v/>
      </c>
      <c r="AC12" s="32" t="str">
        <f t="shared" si="9"/>
        <v/>
      </c>
      <c r="AD12" s="32" t="str">
        <f t="shared" si="10"/>
        <v/>
      </c>
      <c r="AE12" s="32" t="str">
        <f t="shared" si="11"/>
        <v/>
      </c>
      <c r="AF12" s="32" t="str">
        <f t="shared" si="12"/>
        <v/>
      </c>
      <c r="AG12" s="32" t="str">
        <f t="shared" si="13"/>
        <v/>
      </c>
      <c r="AH12" s="32" t="str">
        <f t="shared" si="14"/>
        <v/>
      </c>
      <c r="AI12" s="32" t="str">
        <f t="shared" si="15"/>
        <v/>
      </c>
      <c r="AJ12" s="32" t="str">
        <f t="shared" si="16"/>
        <v/>
      </c>
      <c r="AK12" s="32" t="str">
        <f t="shared" si="17"/>
        <v/>
      </c>
    </row>
    <row r="13" spans="1:37" s="27" customFormat="1" ht="15.75" x14ac:dyDescent="0.25">
      <c r="A13" s="28" t="str">
        <f>IF(ISBLANK('Listes élèves'!B13),"",'Listes élèves'!B13)</f>
        <v/>
      </c>
      <c r="B13" s="139"/>
      <c r="C13" s="140"/>
      <c r="D13" s="140"/>
      <c r="E13" s="140"/>
      <c r="F13" s="140"/>
      <c r="G13" s="140"/>
      <c r="H13" s="140"/>
      <c r="I13" s="140"/>
      <c r="J13" s="140"/>
      <c r="K13" s="140"/>
      <c r="L13" s="140"/>
      <c r="M13" s="140"/>
      <c r="N13" s="140"/>
      <c r="O13" s="140"/>
      <c r="P13" s="140"/>
      <c r="Q13" s="140"/>
      <c r="R13" s="141"/>
      <c r="U13" s="32" t="str">
        <f t="shared" si="1"/>
        <v/>
      </c>
      <c r="V13" s="32" t="str">
        <f t="shared" si="2"/>
        <v/>
      </c>
      <c r="W13" s="32" t="str">
        <f t="shared" si="3"/>
        <v/>
      </c>
      <c r="X13" s="32" t="str">
        <f t="shared" si="4"/>
        <v/>
      </c>
      <c r="Y13" s="32" t="str">
        <f t="shared" si="5"/>
        <v/>
      </c>
      <c r="Z13" s="32" t="str">
        <f t="shared" si="6"/>
        <v/>
      </c>
      <c r="AA13" s="32" t="str">
        <f t="shared" si="7"/>
        <v/>
      </c>
      <c r="AB13" s="32" t="str">
        <f t="shared" si="8"/>
        <v/>
      </c>
      <c r="AC13" s="32" t="str">
        <f t="shared" si="9"/>
        <v/>
      </c>
      <c r="AD13" s="32" t="str">
        <f t="shared" si="10"/>
        <v/>
      </c>
      <c r="AE13" s="32" t="str">
        <f t="shared" si="11"/>
        <v/>
      </c>
      <c r="AF13" s="32" t="str">
        <f t="shared" si="12"/>
        <v/>
      </c>
      <c r="AG13" s="32" t="str">
        <f t="shared" si="13"/>
        <v/>
      </c>
      <c r="AH13" s="32" t="str">
        <f t="shared" si="14"/>
        <v/>
      </c>
      <c r="AI13" s="32" t="str">
        <f t="shared" si="15"/>
        <v/>
      </c>
      <c r="AJ13" s="32" t="str">
        <f t="shared" si="16"/>
        <v/>
      </c>
      <c r="AK13" s="32" t="str">
        <f t="shared" si="17"/>
        <v/>
      </c>
    </row>
    <row r="14" spans="1:37" s="27" customFormat="1" ht="15.75" x14ac:dyDescent="0.25">
      <c r="A14" s="28" t="str">
        <f>IF(ISBLANK('Listes élèves'!B14),"",'Listes élèves'!B14)</f>
        <v/>
      </c>
      <c r="B14" s="139"/>
      <c r="C14" s="140"/>
      <c r="D14" s="140"/>
      <c r="E14" s="140"/>
      <c r="F14" s="140"/>
      <c r="G14" s="140"/>
      <c r="H14" s="140"/>
      <c r="I14" s="140"/>
      <c r="J14" s="140"/>
      <c r="K14" s="140"/>
      <c r="L14" s="140"/>
      <c r="M14" s="140"/>
      <c r="N14" s="140"/>
      <c r="O14" s="140"/>
      <c r="P14" s="140"/>
      <c r="Q14" s="140"/>
      <c r="R14" s="141"/>
      <c r="U14" s="32" t="str">
        <f t="shared" si="1"/>
        <v/>
      </c>
      <c r="V14" s="32" t="str">
        <f t="shared" si="2"/>
        <v/>
      </c>
      <c r="W14" s="32" t="str">
        <f t="shared" si="3"/>
        <v/>
      </c>
      <c r="X14" s="32" t="str">
        <f t="shared" si="4"/>
        <v/>
      </c>
      <c r="Y14" s="32" t="str">
        <f t="shared" si="5"/>
        <v/>
      </c>
      <c r="Z14" s="32" t="str">
        <f t="shared" si="6"/>
        <v/>
      </c>
      <c r="AA14" s="32" t="str">
        <f t="shared" si="7"/>
        <v/>
      </c>
      <c r="AB14" s="32" t="str">
        <f t="shared" si="8"/>
        <v/>
      </c>
      <c r="AC14" s="32" t="str">
        <f t="shared" si="9"/>
        <v/>
      </c>
      <c r="AD14" s="32" t="str">
        <f t="shared" si="10"/>
        <v/>
      </c>
      <c r="AE14" s="32" t="str">
        <f t="shared" si="11"/>
        <v/>
      </c>
      <c r="AF14" s="32" t="str">
        <f t="shared" si="12"/>
        <v/>
      </c>
      <c r="AG14" s="32" t="str">
        <f t="shared" si="13"/>
        <v/>
      </c>
      <c r="AH14" s="32" t="str">
        <f t="shared" si="14"/>
        <v/>
      </c>
      <c r="AI14" s="32" t="str">
        <f t="shared" si="15"/>
        <v/>
      </c>
      <c r="AJ14" s="32" t="str">
        <f t="shared" si="16"/>
        <v/>
      </c>
      <c r="AK14" s="32" t="str">
        <f t="shared" si="17"/>
        <v/>
      </c>
    </row>
    <row r="15" spans="1:37" s="27" customFormat="1" ht="15.75" x14ac:dyDescent="0.25">
      <c r="A15" s="28" t="str">
        <f>IF(ISBLANK('Listes élèves'!B15),"",'Listes élèves'!B15)</f>
        <v/>
      </c>
      <c r="B15" s="139"/>
      <c r="C15" s="140"/>
      <c r="D15" s="140"/>
      <c r="E15" s="140"/>
      <c r="F15" s="140"/>
      <c r="G15" s="140"/>
      <c r="H15" s="140"/>
      <c r="I15" s="140"/>
      <c r="J15" s="140"/>
      <c r="K15" s="140"/>
      <c r="L15" s="140"/>
      <c r="M15" s="140"/>
      <c r="N15" s="140"/>
      <c r="O15" s="140"/>
      <c r="P15" s="140"/>
      <c r="Q15" s="140"/>
      <c r="R15" s="141"/>
      <c r="U15" s="32" t="str">
        <f t="shared" si="1"/>
        <v/>
      </c>
      <c r="V15" s="32" t="str">
        <f t="shared" si="2"/>
        <v/>
      </c>
      <c r="W15" s="32" t="str">
        <f t="shared" si="3"/>
        <v/>
      </c>
      <c r="X15" s="32" t="str">
        <f t="shared" si="4"/>
        <v/>
      </c>
      <c r="Y15" s="32" t="str">
        <f t="shared" si="5"/>
        <v/>
      </c>
      <c r="Z15" s="32" t="str">
        <f t="shared" si="6"/>
        <v/>
      </c>
      <c r="AA15" s="32" t="str">
        <f t="shared" si="7"/>
        <v/>
      </c>
      <c r="AB15" s="32" t="str">
        <f t="shared" si="8"/>
        <v/>
      </c>
      <c r="AC15" s="32" t="str">
        <f t="shared" si="9"/>
        <v/>
      </c>
      <c r="AD15" s="32" t="str">
        <f t="shared" si="10"/>
        <v/>
      </c>
      <c r="AE15" s="32" t="str">
        <f t="shared" si="11"/>
        <v/>
      </c>
      <c r="AF15" s="32" t="str">
        <f t="shared" si="12"/>
        <v/>
      </c>
      <c r="AG15" s="32" t="str">
        <f t="shared" si="13"/>
        <v/>
      </c>
      <c r="AH15" s="32" t="str">
        <f t="shared" si="14"/>
        <v/>
      </c>
      <c r="AI15" s="32" t="str">
        <f t="shared" si="15"/>
        <v/>
      </c>
      <c r="AJ15" s="32" t="str">
        <f t="shared" si="16"/>
        <v/>
      </c>
      <c r="AK15" s="32" t="str">
        <f t="shared" si="17"/>
        <v/>
      </c>
    </row>
    <row r="16" spans="1:37" s="27" customFormat="1" ht="15.75" x14ac:dyDescent="0.25">
      <c r="A16" s="28" t="str">
        <f>IF(ISBLANK('Listes élèves'!B16),"",'Listes élèves'!B16)</f>
        <v/>
      </c>
      <c r="B16" s="139"/>
      <c r="C16" s="140"/>
      <c r="D16" s="140"/>
      <c r="E16" s="140"/>
      <c r="F16" s="140"/>
      <c r="G16" s="140"/>
      <c r="H16" s="140"/>
      <c r="I16" s="140"/>
      <c r="J16" s="140"/>
      <c r="K16" s="140"/>
      <c r="L16" s="140"/>
      <c r="M16" s="140"/>
      <c r="N16" s="140"/>
      <c r="O16" s="140"/>
      <c r="P16" s="140"/>
      <c r="Q16" s="140"/>
      <c r="R16" s="141"/>
      <c r="U16" s="32" t="str">
        <f t="shared" si="1"/>
        <v/>
      </c>
      <c r="V16" s="32" t="str">
        <f t="shared" si="2"/>
        <v/>
      </c>
      <c r="W16" s="32" t="str">
        <f t="shared" si="3"/>
        <v/>
      </c>
      <c r="X16" s="32" t="str">
        <f t="shared" si="4"/>
        <v/>
      </c>
      <c r="Y16" s="32" t="str">
        <f t="shared" si="5"/>
        <v/>
      </c>
      <c r="Z16" s="32" t="str">
        <f t="shared" si="6"/>
        <v/>
      </c>
      <c r="AA16" s="32" t="str">
        <f t="shared" si="7"/>
        <v/>
      </c>
      <c r="AB16" s="32" t="str">
        <f t="shared" si="8"/>
        <v/>
      </c>
      <c r="AC16" s="32" t="str">
        <f t="shared" si="9"/>
        <v/>
      </c>
      <c r="AD16" s="32" t="str">
        <f t="shared" si="10"/>
        <v/>
      </c>
      <c r="AE16" s="32" t="str">
        <f t="shared" si="11"/>
        <v/>
      </c>
      <c r="AF16" s="32" t="str">
        <f t="shared" si="12"/>
        <v/>
      </c>
      <c r="AG16" s="32" t="str">
        <f t="shared" si="13"/>
        <v/>
      </c>
      <c r="AH16" s="32" t="str">
        <f t="shared" si="14"/>
        <v/>
      </c>
      <c r="AI16" s="32" t="str">
        <f t="shared" si="15"/>
        <v/>
      </c>
      <c r="AJ16" s="32" t="str">
        <f t="shared" si="16"/>
        <v/>
      </c>
      <c r="AK16" s="32" t="str">
        <f t="shared" si="17"/>
        <v/>
      </c>
    </row>
    <row r="17" spans="1:37" s="27" customFormat="1" ht="15.75" x14ac:dyDescent="0.25">
      <c r="A17" s="28" t="str">
        <f>IF(ISBLANK('Listes élèves'!B17),"",'Listes élèves'!B17)</f>
        <v/>
      </c>
      <c r="B17" s="139"/>
      <c r="C17" s="140"/>
      <c r="D17" s="140"/>
      <c r="E17" s="140"/>
      <c r="F17" s="140"/>
      <c r="G17" s="140"/>
      <c r="H17" s="140"/>
      <c r="I17" s="140"/>
      <c r="J17" s="140"/>
      <c r="K17" s="140"/>
      <c r="L17" s="140"/>
      <c r="M17" s="140"/>
      <c r="N17" s="140"/>
      <c r="O17" s="140"/>
      <c r="P17" s="140"/>
      <c r="Q17" s="140"/>
      <c r="R17" s="141"/>
      <c r="U17" s="32" t="str">
        <f t="shared" si="1"/>
        <v/>
      </c>
      <c r="V17" s="32" t="str">
        <f t="shared" si="2"/>
        <v/>
      </c>
      <c r="W17" s="32" t="str">
        <f t="shared" si="3"/>
        <v/>
      </c>
      <c r="X17" s="32" t="str">
        <f t="shared" si="4"/>
        <v/>
      </c>
      <c r="Y17" s="32" t="str">
        <f t="shared" si="5"/>
        <v/>
      </c>
      <c r="Z17" s="32" t="str">
        <f t="shared" si="6"/>
        <v/>
      </c>
      <c r="AA17" s="32" t="str">
        <f t="shared" si="7"/>
        <v/>
      </c>
      <c r="AB17" s="32" t="str">
        <f t="shared" si="8"/>
        <v/>
      </c>
      <c r="AC17" s="32" t="str">
        <f t="shared" si="9"/>
        <v/>
      </c>
      <c r="AD17" s="32" t="str">
        <f t="shared" si="10"/>
        <v/>
      </c>
      <c r="AE17" s="32" t="str">
        <f t="shared" si="11"/>
        <v/>
      </c>
      <c r="AF17" s="32" t="str">
        <f t="shared" si="12"/>
        <v/>
      </c>
      <c r="AG17" s="32" t="str">
        <f t="shared" si="13"/>
        <v/>
      </c>
      <c r="AH17" s="32" t="str">
        <f t="shared" si="14"/>
        <v/>
      </c>
      <c r="AI17" s="32" t="str">
        <f t="shared" si="15"/>
        <v/>
      </c>
      <c r="AJ17" s="32" t="str">
        <f t="shared" si="16"/>
        <v/>
      </c>
      <c r="AK17" s="32" t="str">
        <f t="shared" si="17"/>
        <v/>
      </c>
    </row>
    <row r="18" spans="1:37" s="27" customFormat="1" ht="15.75" x14ac:dyDescent="0.25">
      <c r="A18" s="28" t="str">
        <f>IF(ISBLANK('Listes élèves'!B18),"",'Listes élèves'!B18)</f>
        <v/>
      </c>
      <c r="B18" s="139"/>
      <c r="C18" s="140"/>
      <c r="D18" s="140"/>
      <c r="E18" s="140"/>
      <c r="F18" s="140"/>
      <c r="G18" s="140"/>
      <c r="H18" s="140"/>
      <c r="I18" s="140"/>
      <c r="J18" s="140"/>
      <c r="K18" s="140"/>
      <c r="L18" s="140"/>
      <c r="M18" s="140"/>
      <c r="N18" s="140"/>
      <c r="O18" s="140"/>
      <c r="P18" s="140"/>
      <c r="Q18" s="140"/>
      <c r="R18" s="141"/>
      <c r="U18" s="32" t="str">
        <f t="shared" si="1"/>
        <v/>
      </c>
      <c r="V18" s="32" t="str">
        <f t="shared" si="2"/>
        <v/>
      </c>
      <c r="W18" s="32" t="str">
        <f t="shared" si="3"/>
        <v/>
      </c>
      <c r="X18" s="32" t="str">
        <f t="shared" si="4"/>
        <v/>
      </c>
      <c r="Y18" s="32" t="str">
        <f t="shared" si="5"/>
        <v/>
      </c>
      <c r="Z18" s="32" t="str">
        <f t="shared" si="6"/>
        <v/>
      </c>
      <c r="AA18" s="32" t="str">
        <f t="shared" si="7"/>
        <v/>
      </c>
      <c r="AB18" s="32" t="str">
        <f t="shared" si="8"/>
        <v/>
      </c>
      <c r="AC18" s="32" t="str">
        <f t="shared" si="9"/>
        <v/>
      </c>
      <c r="AD18" s="32" t="str">
        <f t="shared" si="10"/>
        <v/>
      </c>
      <c r="AE18" s="32" t="str">
        <f t="shared" si="11"/>
        <v/>
      </c>
      <c r="AF18" s="32" t="str">
        <f t="shared" si="12"/>
        <v/>
      </c>
      <c r="AG18" s="32" t="str">
        <f t="shared" si="13"/>
        <v/>
      </c>
      <c r="AH18" s="32" t="str">
        <f t="shared" si="14"/>
        <v/>
      </c>
      <c r="AI18" s="32" t="str">
        <f t="shared" si="15"/>
        <v/>
      </c>
      <c r="AJ18" s="32" t="str">
        <f t="shared" si="16"/>
        <v/>
      </c>
      <c r="AK18" s="32" t="str">
        <f t="shared" si="17"/>
        <v/>
      </c>
    </row>
    <row r="19" spans="1:37" s="27" customFormat="1" ht="15.75" x14ac:dyDescent="0.25">
      <c r="A19" s="28" t="str">
        <f>IF(ISBLANK('Listes élèves'!B19),"",'Listes élèves'!B19)</f>
        <v/>
      </c>
      <c r="B19" s="139"/>
      <c r="C19" s="140"/>
      <c r="D19" s="140"/>
      <c r="E19" s="140"/>
      <c r="F19" s="140"/>
      <c r="G19" s="140"/>
      <c r="H19" s="140"/>
      <c r="I19" s="140"/>
      <c r="J19" s="140"/>
      <c r="K19" s="140"/>
      <c r="L19" s="140"/>
      <c r="M19" s="140"/>
      <c r="N19" s="140"/>
      <c r="O19" s="140"/>
      <c r="P19" s="140"/>
      <c r="Q19" s="140"/>
      <c r="R19" s="141"/>
      <c r="U19" s="32" t="str">
        <f t="shared" si="1"/>
        <v/>
      </c>
      <c r="V19" s="32" t="str">
        <f t="shared" si="2"/>
        <v/>
      </c>
      <c r="W19" s="32" t="str">
        <f t="shared" si="3"/>
        <v/>
      </c>
      <c r="X19" s="32" t="str">
        <f t="shared" si="4"/>
        <v/>
      </c>
      <c r="Y19" s="32" t="str">
        <f t="shared" si="5"/>
        <v/>
      </c>
      <c r="Z19" s="32" t="str">
        <f t="shared" si="6"/>
        <v/>
      </c>
      <c r="AA19" s="32" t="str">
        <f t="shared" si="7"/>
        <v/>
      </c>
      <c r="AB19" s="32" t="str">
        <f t="shared" si="8"/>
        <v/>
      </c>
      <c r="AC19" s="32" t="str">
        <f t="shared" si="9"/>
        <v/>
      </c>
      <c r="AD19" s="32" t="str">
        <f t="shared" si="10"/>
        <v/>
      </c>
      <c r="AE19" s="32" t="str">
        <f t="shared" si="11"/>
        <v/>
      </c>
      <c r="AF19" s="32" t="str">
        <f t="shared" si="12"/>
        <v/>
      </c>
      <c r="AG19" s="32" t="str">
        <f t="shared" si="13"/>
        <v/>
      </c>
      <c r="AH19" s="32" t="str">
        <f t="shared" si="14"/>
        <v/>
      </c>
      <c r="AI19" s="32" t="str">
        <f t="shared" si="15"/>
        <v/>
      </c>
      <c r="AJ19" s="32" t="str">
        <f t="shared" si="16"/>
        <v/>
      </c>
      <c r="AK19" s="32" t="str">
        <f t="shared" si="17"/>
        <v/>
      </c>
    </row>
    <row r="20" spans="1:37" s="27" customFormat="1" ht="15.75" x14ac:dyDescent="0.25">
      <c r="A20" s="28" t="str">
        <f>IF(ISBLANK('Listes élèves'!B20),"",'Listes élèves'!B20)</f>
        <v/>
      </c>
      <c r="B20" s="139"/>
      <c r="C20" s="140"/>
      <c r="D20" s="140"/>
      <c r="E20" s="140"/>
      <c r="F20" s="140"/>
      <c r="G20" s="140"/>
      <c r="H20" s="140"/>
      <c r="I20" s="140"/>
      <c r="J20" s="140"/>
      <c r="K20" s="140"/>
      <c r="L20" s="140"/>
      <c r="M20" s="140"/>
      <c r="N20" s="140"/>
      <c r="O20" s="140"/>
      <c r="P20" s="140"/>
      <c r="Q20" s="140"/>
      <c r="R20" s="141"/>
      <c r="U20" s="32" t="str">
        <f t="shared" si="1"/>
        <v/>
      </c>
      <c r="V20" s="32" t="str">
        <f t="shared" si="2"/>
        <v/>
      </c>
      <c r="W20" s="32" t="str">
        <f t="shared" si="3"/>
        <v/>
      </c>
      <c r="X20" s="32" t="str">
        <f t="shared" si="4"/>
        <v/>
      </c>
      <c r="Y20" s="32" t="str">
        <f t="shared" si="5"/>
        <v/>
      </c>
      <c r="Z20" s="32" t="str">
        <f t="shared" si="6"/>
        <v/>
      </c>
      <c r="AA20" s="32" t="str">
        <f t="shared" si="7"/>
        <v/>
      </c>
      <c r="AB20" s="32" t="str">
        <f t="shared" si="8"/>
        <v/>
      </c>
      <c r="AC20" s="32" t="str">
        <f t="shared" si="9"/>
        <v/>
      </c>
      <c r="AD20" s="32" t="str">
        <f t="shared" si="10"/>
        <v/>
      </c>
      <c r="AE20" s="32" t="str">
        <f t="shared" si="11"/>
        <v/>
      </c>
      <c r="AF20" s="32" t="str">
        <f t="shared" si="12"/>
        <v/>
      </c>
      <c r="AG20" s="32" t="str">
        <f t="shared" si="13"/>
        <v/>
      </c>
      <c r="AH20" s="32" t="str">
        <f t="shared" si="14"/>
        <v/>
      </c>
      <c r="AI20" s="32" t="str">
        <f t="shared" si="15"/>
        <v/>
      </c>
      <c r="AJ20" s="32" t="str">
        <f t="shared" si="16"/>
        <v/>
      </c>
      <c r="AK20" s="32" t="str">
        <f t="shared" si="17"/>
        <v/>
      </c>
    </row>
    <row r="21" spans="1:37" s="27" customFormat="1" ht="15.75" x14ac:dyDescent="0.25">
      <c r="A21" s="28" t="str">
        <f>IF(ISBLANK('Listes élèves'!B21),"",'Listes élèves'!B21)</f>
        <v/>
      </c>
      <c r="B21" s="139"/>
      <c r="C21" s="140"/>
      <c r="D21" s="140"/>
      <c r="E21" s="140"/>
      <c r="F21" s="140"/>
      <c r="G21" s="140"/>
      <c r="H21" s="140"/>
      <c r="I21" s="140"/>
      <c r="J21" s="140"/>
      <c r="K21" s="140"/>
      <c r="L21" s="140"/>
      <c r="M21" s="140"/>
      <c r="N21" s="140"/>
      <c r="O21" s="140"/>
      <c r="P21" s="140"/>
      <c r="Q21" s="140"/>
      <c r="R21" s="141"/>
      <c r="U21" s="32" t="str">
        <f t="shared" si="1"/>
        <v/>
      </c>
      <c r="V21" s="32" t="str">
        <f t="shared" si="2"/>
        <v/>
      </c>
      <c r="W21" s="32" t="str">
        <f t="shared" si="3"/>
        <v/>
      </c>
      <c r="X21" s="32" t="str">
        <f t="shared" si="4"/>
        <v/>
      </c>
      <c r="Y21" s="32" t="str">
        <f t="shared" si="5"/>
        <v/>
      </c>
      <c r="Z21" s="32" t="str">
        <f t="shared" si="6"/>
        <v/>
      </c>
      <c r="AA21" s="32" t="str">
        <f t="shared" si="7"/>
        <v/>
      </c>
      <c r="AB21" s="32" t="str">
        <f t="shared" si="8"/>
        <v/>
      </c>
      <c r="AC21" s="32" t="str">
        <f t="shared" si="9"/>
        <v/>
      </c>
      <c r="AD21" s="32" t="str">
        <f t="shared" si="10"/>
        <v/>
      </c>
      <c r="AE21" s="32" t="str">
        <f t="shared" si="11"/>
        <v/>
      </c>
      <c r="AF21" s="32" t="str">
        <f t="shared" si="12"/>
        <v/>
      </c>
      <c r="AG21" s="32" t="str">
        <f t="shared" si="13"/>
        <v/>
      </c>
      <c r="AH21" s="32" t="str">
        <f t="shared" si="14"/>
        <v/>
      </c>
      <c r="AI21" s="32" t="str">
        <f t="shared" si="15"/>
        <v/>
      </c>
      <c r="AJ21" s="32" t="str">
        <f t="shared" si="16"/>
        <v/>
      </c>
      <c r="AK21" s="32" t="str">
        <f t="shared" si="17"/>
        <v/>
      </c>
    </row>
    <row r="22" spans="1:37" s="27" customFormat="1" ht="15.75" x14ac:dyDescent="0.25">
      <c r="A22" s="28" t="str">
        <f>IF(ISBLANK('Listes élèves'!B22),"",'Listes élèves'!B22)</f>
        <v/>
      </c>
      <c r="B22" s="139"/>
      <c r="C22" s="140"/>
      <c r="D22" s="140"/>
      <c r="E22" s="140"/>
      <c r="F22" s="140"/>
      <c r="G22" s="140"/>
      <c r="H22" s="140"/>
      <c r="I22" s="140"/>
      <c r="J22" s="140"/>
      <c r="K22" s="140"/>
      <c r="L22" s="140"/>
      <c r="M22" s="140"/>
      <c r="N22" s="140"/>
      <c r="O22" s="140"/>
      <c r="P22" s="140"/>
      <c r="Q22" s="140"/>
      <c r="R22" s="141"/>
      <c r="U22" s="32" t="str">
        <f t="shared" si="1"/>
        <v/>
      </c>
      <c r="V22" s="32" t="str">
        <f t="shared" si="2"/>
        <v/>
      </c>
      <c r="W22" s="32" t="str">
        <f t="shared" si="3"/>
        <v/>
      </c>
      <c r="X22" s="32" t="str">
        <f t="shared" si="4"/>
        <v/>
      </c>
      <c r="Y22" s="32" t="str">
        <f t="shared" si="5"/>
        <v/>
      </c>
      <c r="Z22" s="32" t="str">
        <f t="shared" si="6"/>
        <v/>
      </c>
      <c r="AA22" s="32" t="str">
        <f t="shared" si="7"/>
        <v/>
      </c>
      <c r="AB22" s="32" t="str">
        <f t="shared" si="8"/>
        <v/>
      </c>
      <c r="AC22" s="32" t="str">
        <f t="shared" si="9"/>
        <v/>
      </c>
      <c r="AD22" s="32" t="str">
        <f t="shared" si="10"/>
        <v/>
      </c>
      <c r="AE22" s="32" t="str">
        <f t="shared" si="11"/>
        <v/>
      </c>
      <c r="AF22" s="32" t="str">
        <f t="shared" si="12"/>
        <v/>
      </c>
      <c r="AG22" s="32" t="str">
        <f t="shared" si="13"/>
        <v/>
      </c>
      <c r="AH22" s="32" t="str">
        <f t="shared" si="14"/>
        <v/>
      </c>
      <c r="AI22" s="32" t="str">
        <f t="shared" si="15"/>
        <v/>
      </c>
      <c r="AJ22" s="32" t="str">
        <f t="shared" si="16"/>
        <v/>
      </c>
      <c r="AK22" s="32" t="str">
        <f t="shared" si="17"/>
        <v/>
      </c>
    </row>
    <row r="23" spans="1:37" s="27" customFormat="1" ht="15.75" x14ac:dyDescent="0.25">
      <c r="A23" s="28" t="str">
        <f>IF(ISBLANK('Listes élèves'!B23),"",'Listes élèves'!B23)</f>
        <v/>
      </c>
      <c r="B23" s="139"/>
      <c r="C23" s="140"/>
      <c r="D23" s="140"/>
      <c r="E23" s="140"/>
      <c r="F23" s="140"/>
      <c r="G23" s="140"/>
      <c r="H23" s="140"/>
      <c r="I23" s="140"/>
      <c r="J23" s="140"/>
      <c r="K23" s="140"/>
      <c r="L23" s="140"/>
      <c r="M23" s="140"/>
      <c r="N23" s="140"/>
      <c r="O23" s="140"/>
      <c r="P23" s="140"/>
      <c r="Q23" s="140"/>
      <c r="R23" s="141"/>
      <c r="U23" s="32" t="str">
        <f t="shared" si="1"/>
        <v/>
      </c>
      <c r="V23" s="32" t="str">
        <f t="shared" si="2"/>
        <v/>
      </c>
      <c r="W23" s="32" t="str">
        <f t="shared" si="3"/>
        <v/>
      </c>
      <c r="X23" s="32" t="str">
        <f t="shared" si="4"/>
        <v/>
      </c>
      <c r="Y23" s="32" t="str">
        <f t="shared" si="5"/>
        <v/>
      </c>
      <c r="Z23" s="32" t="str">
        <f t="shared" si="6"/>
        <v/>
      </c>
      <c r="AA23" s="32" t="str">
        <f t="shared" si="7"/>
        <v/>
      </c>
      <c r="AB23" s="32" t="str">
        <f t="shared" si="8"/>
        <v/>
      </c>
      <c r="AC23" s="32" t="str">
        <f t="shared" si="9"/>
        <v/>
      </c>
      <c r="AD23" s="32" t="str">
        <f t="shared" si="10"/>
        <v/>
      </c>
      <c r="AE23" s="32" t="str">
        <f t="shared" si="11"/>
        <v/>
      </c>
      <c r="AF23" s="32" t="str">
        <f t="shared" si="12"/>
        <v/>
      </c>
      <c r="AG23" s="32" t="str">
        <f t="shared" si="13"/>
        <v/>
      </c>
      <c r="AH23" s="32" t="str">
        <f t="shared" si="14"/>
        <v/>
      </c>
      <c r="AI23" s="32" t="str">
        <f t="shared" si="15"/>
        <v/>
      </c>
      <c r="AJ23" s="32" t="str">
        <f t="shared" si="16"/>
        <v/>
      </c>
      <c r="AK23" s="32" t="str">
        <f t="shared" si="17"/>
        <v/>
      </c>
    </row>
    <row r="24" spans="1:37" s="27" customFormat="1" ht="15.75" x14ac:dyDescent="0.25">
      <c r="A24" s="28" t="str">
        <f>IF(ISBLANK('Listes élèves'!B24),"",'Listes élèves'!B24)</f>
        <v/>
      </c>
      <c r="B24" s="139"/>
      <c r="C24" s="140"/>
      <c r="D24" s="140"/>
      <c r="E24" s="140"/>
      <c r="F24" s="140"/>
      <c r="G24" s="140"/>
      <c r="H24" s="140"/>
      <c r="I24" s="140"/>
      <c r="J24" s="140"/>
      <c r="K24" s="140"/>
      <c r="L24" s="140"/>
      <c r="M24" s="140"/>
      <c r="N24" s="140"/>
      <c r="O24" s="140"/>
      <c r="P24" s="140"/>
      <c r="Q24" s="140"/>
      <c r="R24" s="141"/>
      <c r="U24" s="32" t="str">
        <f t="shared" si="1"/>
        <v/>
      </c>
      <c r="V24" s="32" t="str">
        <f t="shared" si="2"/>
        <v/>
      </c>
      <c r="W24" s="32" t="str">
        <f t="shared" si="3"/>
        <v/>
      </c>
      <c r="X24" s="32" t="str">
        <f t="shared" si="4"/>
        <v/>
      </c>
      <c r="Y24" s="32" t="str">
        <f t="shared" si="5"/>
        <v/>
      </c>
      <c r="Z24" s="32" t="str">
        <f t="shared" si="6"/>
        <v/>
      </c>
      <c r="AA24" s="32" t="str">
        <f t="shared" si="7"/>
        <v/>
      </c>
      <c r="AB24" s="32" t="str">
        <f t="shared" si="8"/>
        <v/>
      </c>
      <c r="AC24" s="32" t="str">
        <f t="shared" si="9"/>
        <v/>
      </c>
      <c r="AD24" s="32" t="str">
        <f t="shared" si="10"/>
        <v/>
      </c>
      <c r="AE24" s="32" t="str">
        <f t="shared" si="11"/>
        <v/>
      </c>
      <c r="AF24" s="32" t="str">
        <f t="shared" si="12"/>
        <v/>
      </c>
      <c r="AG24" s="32" t="str">
        <f t="shared" si="13"/>
        <v/>
      </c>
      <c r="AH24" s="32" t="str">
        <f t="shared" si="14"/>
        <v/>
      </c>
      <c r="AI24" s="32" t="str">
        <f t="shared" si="15"/>
        <v/>
      </c>
      <c r="AJ24" s="32" t="str">
        <f t="shared" si="16"/>
        <v/>
      </c>
      <c r="AK24" s="32" t="str">
        <f t="shared" si="17"/>
        <v/>
      </c>
    </row>
    <row r="25" spans="1:37" s="27" customFormat="1" ht="15.75" x14ac:dyDescent="0.25">
      <c r="A25" s="28" t="str">
        <f>IF(ISBLANK('Listes élèves'!B25),"",'Listes élèves'!B25)</f>
        <v/>
      </c>
      <c r="B25" s="139"/>
      <c r="C25" s="140"/>
      <c r="D25" s="140"/>
      <c r="E25" s="140"/>
      <c r="F25" s="140"/>
      <c r="G25" s="140"/>
      <c r="H25" s="140"/>
      <c r="I25" s="140"/>
      <c r="J25" s="140"/>
      <c r="K25" s="140"/>
      <c r="L25" s="140"/>
      <c r="M25" s="140"/>
      <c r="N25" s="140"/>
      <c r="O25" s="140"/>
      <c r="P25" s="140"/>
      <c r="Q25" s="140"/>
      <c r="R25" s="141"/>
      <c r="U25" s="32" t="str">
        <f t="shared" si="1"/>
        <v/>
      </c>
      <c r="V25" s="32" t="str">
        <f t="shared" si="2"/>
        <v/>
      </c>
      <c r="W25" s="32" t="str">
        <f t="shared" si="3"/>
        <v/>
      </c>
      <c r="X25" s="32" t="str">
        <f t="shared" si="4"/>
        <v/>
      </c>
      <c r="Y25" s="32" t="str">
        <f t="shared" si="5"/>
        <v/>
      </c>
      <c r="Z25" s="32" t="str">
        <f t="shared" si="6"/>
        <v/>
      </c>
      <c r="AA25" s="32" t="str">
        <f t="shared" si="7"/>
        <v/>
      </c>
      <c r="AB25" s="32" t="str">
        <f t="shared" si="8"/>
        <v/>
      </c>
      <c r="AC25" s="32" t="str">
        <f t="shared" si="9"/>
        <v/>
      </c>
      <c r="AD25" s="32" t="str">
        <f t="shared" si="10"/>
        <v/>
      </c>
      <c r="AE25" s="32" t="str">
        <f t="shared" si="11"/>
        <v/>
      </c>
      <c r="AF25" s="32" t="str">
        <f t="shared" si="12"/>
        <v/>
      </c>
      <c r="AG25" s="32" t="str">
        <f t="shared" si="13"/>
        <v/>
      </c>
      <c r="AH25" s="32" t="str">
        <f t="shared" si="14"/>
        <v/>
      </c>
      <c r="AI25" s="32" t="str">
        <f t="shared" si="15"/>
        <v/>
      </c>
      <c r="AJ25" s="32" t="str">
        <f t="shared" si="16"/>
        <v/>
      </c>
      <c r="AK25" s="32" t="str">
        <f t="shared" si="17"/>
        <v/>
      </c>
    </row>
    <row r="26" spans="1:37" s="27" customFormat="1" ht="15.75" x14ac:dyDescent="0.25">
      <c r="A26" s="28" t="str">
        <f>IF(ISBLANK('Listes élèves'!B26),"",'Listes élèves'!B26)</f>
        <v/>
      </c>
      <c r="B26" s="139"/>
      <c r="C26" s="140"/>
      <c r="D26" s="140"/>
      <c r="E26" s="140"/>
      <c r="F26" s="140"/>
      <c r="G26" s="140"/>
      <c r="H26" s="140"/>
      <c r="I26" s="140"/>
      <c r="J26" s="140"/>
      <c r="K26" s="140"/>
      <c r="L26" s="140"/>
      <c r="M26" s="140"/>
      <c r="N26" s="140"/>
      <c r="O26" s="140"/>
      <c r="P26" s="140"/>
      <c r="Q26" s="140"/>
      <c r="R26" s="141"/>
      <c r="U26" s="32" t="str">
        <f t="shared" si="1"/>
        <v/>
      </c>
      <c r="V26" s="32" t="str">
        <f t="shared" si="2"/>
        <v/>
      </c>
      <c r="W26" s="32" t="str">
        <f t="shared" si="3"/>
        <v/>
      </c>
      <c r="X26" s="32" t="str">
        <f t="shared" si="4"/>
        <v/>
      </c>
      <c r="Y26" s="32" t="str">
        <f t="shared" si="5"/>
        <v/>
      </c>
      <c r="Z26" s="32" t="str">
        <f t="shared" si="6"/>
        <v/>
      </c>
      <c r="AA26" s="32" t="str">
        <f t="shared" si="7"/>
        <v/>
      </c>
      <c r="AB26" s="32" t="str">
        <f t="shared" si="8"/>
        <v/>
      </c>
      <c r="AC26" s="32" t="str">
        <f t="shared" si="9"/>
        <v/>
      </c>
      <c r="AD26" s="32" t="str">
        <f t="shared" si="10"/>
        <v/>
      </c>
      <c r="AE26" s="32" t="str">
        <f t="shared" si="11"/>
        <v/>
      </c>
      <c r="AF26" s="32" t="str">
        <f t="shared" si="12"/>
        <v/>
      </c>
      <c r="AG26" s="32" t="str">
        <f t="shared" si="13"/>
        <v/>
      </c>
      <c r="AH26" s="32" t="str">
        <f t="shared" si="14"/>
        <v/>
      </c>
      <c r="AI26" s="32" t="str">
        <f t="shared" si="15"/>
        <v/>
      </c>
      <c r="AJ26" s="32" t="str">
        <f t="shared" si="16"/>
        <v/>
      </c>
      <c r="AK26" s="32" t="str">
        <f t="shared" si="17"/>
        <v/>
      </c>
    </row>
    <row r="27" spans="1:37" s="27" customFormat="1" ht="15.75" x14ac:dyDescent="0.25">
      <c r="A27" s="28" t="str">
        <f>IF(ISBLANK('Listes élèves'!B27),"",'Listes élèves'!B27)</f>
        <v/>
      </c>
      <c r="B27" s="139"/>
      <c r="C27" s="140"/>
      <c r="D27" s="140"/>
      <c r="E27" s="140"/>
      <c r="F27" s="140"/>
      <c r="G27" s="140"/>
      <c r="H27" s="140"/>
      <c r="I27" s="140"/>
      <c r="J27" s="140"/>
      <c r="K27" s="140"/>
      <c r="L27" s="140"/>
      <c r="M27" s="140"/>
      <c r="N27" s="140"/>
      <c r="O27" s="140"/>
      <c r="P27" s="140"/>
      <c r="Q27" s="140"/>
      <c r="R27" s="141"/>
      <c r="U27" s="32" t="str">
        <f t="shared" si="1"/>
        <v/>
      </c>
      <c r="V27" s="32" t="str">
        <f t="shared" si="2"/>
        <v/>
      </c>
      <c r="W27" s="32" t="str">
        <f t="shared" si="3"/>
        <v/>
      </c>
      <c r="X27" s="32" t="str">
        <f t="shared" si="4"/>
        <v/>
      </c>
      <c r="Y27" s="32" t="str">
        <f t="shared" si="5"/>
        <v/>
      </c>
      <c r="Z27" s="32" t="str">
        <f t="shared" si="6"/>
        <v/>
      </c>
      <c r="AA27" s="32" t="str">
        <f t="shared" si="7"/>
        <v/>
      </c>
      <c r="AB27" s="32" t="str">
        <f t="shared" si="8"/>
        <v/>
      </c>
      <c r="AC27" s="32" t="str">
        <f t="shared" si="9"/>
        <v/>
      </c>
      <c r="AD27" s="32" t="str">
        <f t="shared" si="10"/>
        <v/>
      </c>
      <c r="AE27" s="32" t="str">
        <f t="shared" si="11"/>
        <v/>
      </c>
      <c r="AF27" s="32" t="str">
        <f t="shared" si="12"/>
        <v/>
      </c>
      <c r="AG27" s="32" t="str">
        <f t="shared" si="13"/>
        <v/>
      </c>
      <c r="AH27" s="32" t="str">
        <f t="shared" si="14"/>
        <v/>
      </c>
      <c r="AI27" s="32" t="str">
        <f t="shared" si="15"/>
        <v/>
      </c>
      <c r="AJ27" s="32" t="str">
        <f t="shared" si="16"/>
        <v/>
      </c>
      <c r="AK27" s="32" t="str">
        <f t="shared" si="17"/>
        <v/>
      </c>
    </row>
    <row r="28" spans="1:37" ht="15.75" x14ac:dyDescent="0.25">
      <c r="A28" s="28" t="str">
        <f>IF(ISBLANK('Listes élèves'!B28),"",'Listes élèves'!B28)</f>
        <v/>
      </c>
      <c r="B28" s="139"/>
      <c r="C28" s="140"/>
      <c r="D28" s="140"/>
      <c r="E28" s="140"/>
      <c r="F28" s="140"/>
      <c r="G28" s="140"/>
      <c r="H28" s="140"/>
      <c r="I28" s="140"/>
      <c r="J28" s="140"/>
      <c r="K28" s="140"/>
      <c r="L28" s="140"/>
      <c r="M28" s="140"/>
      <c r="N28" s="140"/>
      <c r="O28" s="140"/>
      <c r="P28" s="140"/>
      <c r="Q28" s="140"/>
      <c r="R28" s="141"/>
      <c r="U28" s="32" t="str">
        <f t="shared" si="1"/>
        <v/>
      </c>
      <c r="V28" s="32" t="str">
        <f t="shared" si="2"/>
        <v/>
      </c>
      <c r="W28" s="32" t="str">
        <f t="shared" si="3"/>
        <v/>
      </c>
      <c r="X28" s="32" t="str">
        <f t="shared" si="4"/>
        <v/>
      </c>
      <c r="Y28" s="32" t="str">
        <f t="shared" si="5"/>
        <v/>
      </c>
      <c r="Z28" s="32" t="str">
        <f t="shared" si="6"/>
        <v/>
      </c>
      <c r="AA28" s="32" t="str">
        <f t="shared" si="7"/>
        <v/>
      </c>
      <c r="AB28" s="32" t="str">
        <f t="shared" si="8"/>
        <v/>
      </c>
      <c r="AC28" s="32" t="str">
        <f t="shared" si="9"/>
        <v/>
      </c>
      <c r="AD28" s="32" t="str">
        <f t="shared" si="10"/>
        <v/>
      </c>
      <c r="AE28" s="32" t="str">
        <f t="shared" si="11"/>
        <v/>
      </c>
      <c r="AF28" s="32" t="str">
        <f t="shared" si="12"/>
        <v/>
      </c>
      <c r="AG28" s="32" t="str">
        <f t="shared" si="13"/>
        <v/>
      </c>
      <c r="AH28" s="32" t="str">
        <f t="shared" si="14"/>
        <v/>
      </c>
      <c r="AI28" s="32" t="str">
        <f t="shared" si="15"/>
        <v/>
      </c>
      <c r="AJ28" s="32" t="str">
        <f t="shared" si="16"/>
        <v/>
      </c>
      <c r="AK28" s="32" t="str">
        <f t="shared" si="17"/>
        <v/>
      </c>
    </row>
    <row r="29" spans="1:37" ht="15.75" x14ac:dyDescent="0.25">
      <c r="A29" s="28" t="str">
        <f>IF(ISBLANK('Listes élèves'!B29),"",'Listes élèves'!B29)</f>
        <v/>
      </c>
      <c r="B29" s="139"/>
      <c r="C29" s="140"/>
      <c r="D29" s="140"/>
      <c r="E29" s="140"/>
      <c r="F29" s="140"/>
      <c r="G29" s="140"/>
      <c r="H29" s="140"/>
      <c r="I29" s="140"/>
      <c r="J29" s="140"/>
      <c r="K29" s="140"/>
      <c r="L29" s="140"/>
      <c r="M29" s="140"/>
      <c r="N29" s="140"/>
      <c r="O29" s="140"/>
      <c r="P29" s="140"/>
      <c r="Q29" s="140"/>
      <c r="R29" s="141"/>
      <c r="U29" s="32" t="str">
        <f t="shared" si="1"/>
        <v/>
      </c>
      <c r="V29" s="32" t="str">
        <f t="shared" si="2"/>
        <v/>
      </c>
      <c r="W29" s="32" t="str">
        <f t="shared" si="3"/>
        <v/>
      </c>
      <c r="X29" s="32" t="str">
        <f t="shared" si="4"/>
        <v/>
      </c>
      <c r="Y29" s="32" t="str">
        <f t="shared" si="5"/>
        <v/>
      </c>
      <c r="Z29" s="32" t="str">
        <f t="shared" si="6"/>
        <v/>
      </c>
      <c r="AA29" s="32" t="str">
        <f t="shared" si="7"/>
        <v/>
      </c>
      <c r="AB29" s="32" t="str">
        <f t="shared" si="8"/>
        <v/>
      </c>
      <c r="AC29" s="32" t="str">
        <f t="shared" si="9"/>
        <v/>
      </c>
      <c r="AD29" s="32" t="str">
        <f t="shared" si="10"/>
        <v/>
      </c>
      <c r="AE29" s="32" t="str">
        <f t="shared" si="11"/>
        <v/>
      </c>
      <c r="AF29" s="32" t="str">
        <f t="shared" si="12"/>
        <v/>
      </c>
      <c r="AG29" s="32" t="str">
        <f t="shared" si="13"/>
        <v/>
      </c>
      <c r="AH29" s="32" t="str">
        <f t="shared" si="14"/>
        <v/>
      </c>
      <c r="AI29" s="32" t="str">
        <f t="shared" si="15"/>
        <v/>
      </c>
      <c r="AJ29" s="32" t="str">
        <f t="shared" si="16"/>
        <v/>
      </c>
      <c r="AK29" s="32" t="str">
        <f t="shared" si="17"/>
        <v/>
      </c>
    </row>
    <row r="30" spans="1:37" ht="15.75" x14ac:dyDescent="0.25">
      <c r="A30" s="28" t="str">
        <f>IF(ISBLANK('Listes élèves'!B30),"",'Listes élèves'!B30)</f>
        <v/>
      </c>
      <c r="B30" s="139"/>
      <c r="C30" s="140"/>
      <c r="D30" s="140"/>
      <c r="E30" s="140"/>
      <c r="F30" s="140"/>
      <c r="G30" s="140"/>
      <c r="H30" s="140"/>
      <c r="I30" s="140"/>
      <c r="J30" s="140"/>
      <c r="K30" s="140"/>
      <c r="L30" s="140"/>
      <c r="M30" s="140"/>
      <c r="N30" s="140"/>
      <c r="O30" s="140"/>
      <c r="P30" s="140"/>
      <c r="Q30" s="140"/>
      <c r="R30" s="141"/>
      <c r="U30" s="32" t="str">
        <f t="shared" si="1"/>
        <v/>
      </c>
      <c r="V30" s="32" t="str">
        <f t="shared" si="2"/>
        <v/>
      </c>
      <c r="W30" s="32" t="str">
        <f t="shared" si="3"/>
        <v/>
      </c>
      <c r="X30" s="32" t="str">
        <f t="shared" si="4"/>
        <v/>
      </c>
      <c r="Y30" s="32" t="str">
        <f t="shared" si="5"/>
        <v/>
      </c>
      <c r="Z30" s="32" t="str">
        <f t="shared" si="6"/>
        <v/>
      </c>
      <c r="AA30" s="32" t="str">
        <f t="shared" si="7"/>
        <v/>
      </c>
      <c r="AB30" s="32" t="str">
        <f t="shared" si="8"/>
        <v/>
      </c>
      <c r="AC30" s="32" t="str">
        <f t="shared" si="9"/>
        <v/>
      </c>
      <c r="AD30" s="32" t="str">
        <f t="shared" si="10"/>
        <v/>
      </c>
      <c r="AE30" s="32" t="str">
        <f t="shared" si="11"/>
        <v/>
      </c>
      <c r="AF30" s="32" t="str">
        <f t="shared" si="12"/>
        <v/>
      </c>
      <c r="AG30" s="32" t="str">
        <f t="shared" si="13"/>
        <v/>
      </c>
      <c r="AH30" s="32" t="str">
        <f t="shared" si="14"/>
        <v/>
      </c>
      <c r="AI30" s="32" t="str">
        <f t="shared" si="15"/>
        <v/>
      </c>
      <c r="AJ30" s="32" t="str">
        <f t="shared" si="16"/>
        <v/>
      </c>
      <c r="AK30" s="32" t="str">
        <f t="shared" si="17"/>
        <v/>
      </c>
    </row>
    <row r="31" spans="1:37" ht="15.75" x14ac:dyDescent="0.25">
      <c r="A31" s="28" t="str">
        <f>IF(ISBLANK('Listes élèves'!B31),"",'Listes élèves'!B31)</f>
        <v/>
      </c>
      <c r="B31" s="139"/>
      <c r="C31" s="140"/>
      <c r="D31" s="140"/>
      <c r="E31" s="140"/>
      <c r="F31" s="140"/>
      <c r="G31" s="140"/>
      <c r="H31" s="140"/>
      <c r="I31" s="140"/>
      <c r="J31" s="140"/>
      <c r="K31" s="140"/>
      <c r="L31" s="140"/>
      <c r="M31" s="140"/>
      <c r="N31" s="140"/>
      <c r="O31" s="140"/>
      <c r="P31" s="140"/>
      <c r="Q31" s="140"/>
      <c r="R31" s="141"/>
      <c r="U31" s="32" t="str">
        <f t="shared" si="1"/>
        <v/>
      </c>
      <c r="V31" s="32" t="str">
        <f t="shared" si="2"/>
        <v/>
      </c>
      <c r="W31" s="32" t="str">
        <f t="shared" si="3"/>
        <v/>
      </c>
      <c r="X31" s="32" t="str">
        <f t="shared" si="4"/>
        <v/>
      </c>
      <c r="Y31" s="32" t="str">
        <f t="shared" si="5"/>
        <v/>
      </c>
      <c r="Z31" s="32" t="str">
        <f t="shared" si="6"/>
        <v/>
      </c>
      <c r="AA31" s="32" t="str">
        <f t="shared" si="7"/>
        <v/>
      </c>
      <c r="AB31" s="32" t="str">
        <f t="shared" si="8"/>
        <v/>
      </c>
      <c r="AC31" s="32" t="str">
        <f t="shared" si="9"/>
        <v/>
      </c>
      <c r="AD31" s="32" t="str">
        <f t="shared" si="10"/>
        <v/>
      </c>
      <c r="AE31" s="32" t="str">
        <f t="shared" si="11"/>
        <v/>
      </c>
      <c r="AF31" s="32" t="str">
        <f t="shared" si="12"/>
        <v/>
      </c>
      <c r="AG31" s="32" t="str">
        <f t="shared" si="13"/>
        <v/>
      </c>
      <c r="AH31" s="32" t="str">
        <f t="shared" si="14"/>
        <v/>
      </c>
      <c r="AI31" s="32" t="str">
        <f t="shared" si="15"/>
        <v/>
      </c>
      <c r="AJ31" s="32" t="str">
        <f t="shared" si="16"/>
        <v/>
      </c>
      <c r="AK31" s="32" t="str">
        <f t="shared" si="17"/>
        <v/>
      </c>
    </row>
    <row r="32" spans="1:37" ht="16.5" thickBot="1" x14ac:dyDescent="0.3">
      <c r="A32" s="45" t="str">
        <f>IF(ISBLANK('Listes élèves'!B32),"",'Listes élèves'!B32)</f>
        <v/>
      </c>
      <c r="B32" s="142"/>
      <c r="C32" s="143"/>
      <c r="D32" s="143"/>
      <c r="E32" s="143"/>
      <c r="F32" s="143"/>
      <c r="G32" s="143"/>
      <c r="H32" s="143"/>
      <c r="I32" s="143"/>
      <c r="J32" s="143"/>
      <c r="K32" s="143"/>
      <c r="L32" s="143"/>
      <c r="M32" s="143"/>
      <c r="N32" s="143"/>
      <c r="O32" s="143"/>
      <c r="P32" s="143"/>
      <c r="Q32" s="143"/>
      <c r="R32" s="144"/>
      <c r="U32" s="32" t="str">
        <f t="shared" si="1"/>
        <v/>
      </c>
      <c r="V32" s="32" t="str">
        <f t="shared" si="2"/>
        <v/>
      </c>
      <c r="W32" s="32" t="str">
        <f t="shared" si="3"/>
        <v/>
      </c>
      <c r="X32" s="32" t="str">
        <f t="shared" si="4"/>
        <v/>
      </c>
      <c r="Y32" s="32" t="str">
        <f t="shared" si="5"/>
        <v/>
      </c>
      <c r="Z32" s="32" t="str">
        <f t="shared" si="6"/>
        <v/>
      </c>
      <c r="AA32" s="32" t="str">
        <f t="shared" si="7"/>
        <v/>
      </c>
      <c r="AB32" s="32" t="str">
        <f t="shared" si="8"/>
        <v/>
      </c>
      <c r="AC32" s="32" t="str">
        <f t="shared" si="9"/>
        <v/>
      </c>
      <c r="AD32" s="32" t="str">
        <f t="shared" si="10"/>
        <v/>
      </c>
      <c r="AE32" s="32" t="str">
        <f t="shared" si="11"/>
        <v/>
      </c>
      <c r="AF32" s="32" t="str">
        <f t="shared" si="12"/>
        <v/>
      </c>
      <c r="AG32" s="32" t="str">
        <f t="shared" si="13"/>
        <v/>
      </c>
      <c r="AH32" s="32" t="str">
        <f t="shared" si="14"/>
        <v/>
      </c>
      <c r="AI32" s="32" t="str">
        <f t="shared" si="15"/>
        <v/>
      </c>
      <c r="AJ32" s="32" t="str">
        <f t="shared" si="16"/>
        <v/>
      </c>
      <c r="AK32" s="32" t="str">
        <f t="shared" si="17"/>
        <v/>
      </c>
    </row>
    <row r="33" spans="1:1" ht="16.5" thickTop="1" x14ac:dyDescent="0.25">
      <c r="A33" s="46"/>
    </row>
  </sheetData>
  <sheetProtection sheet="1" objects="1" scenarios="1"/>
  <mergeCells count="2">
    <mergeCell ref="J1:R1"/>
    <mergeCell ref="B1:I1"/>
  </mergeCells>
  <dataValidations count="2">
    <dataValidation type="list" allowBlank="1" showInputMessage="1" showErrorMessage="1" sqref="O3:R32 B3:L32" xr:uid="{00000000-0002-0000-0100-000000000000}">
      <formula1>quatrenotes</formula1>
    </dataValidation>
    <dataValidation type="list" allowBlank="1" showInputMessage="1" showErrorMessage="1" sqref="M3:N32" xr:uid="{00000000-0002-0000-0100-000001000000}">
      <formula1>troisnotes</formula1>
    </dataValidation>
  </dataValidations>
  <pageMargins left="0.7" right="0.7"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L20"/>
  <sheetViews>
    <sheetView showGridLines="0" zoomScale="85" zoomScaleNormal="85" workbookViewId="0">
      <selection activeCell="A4" sqref="A4:B4"/>
    </sheetView>
  </sheetViews>
  <sheetFormatPr baseColWidth="10" defaultRowHeight="15" x14ac:dyDescent="0.25"/>
  <cols>
    <col min="1" max="1" width="30.85546875" style="1" customWidth="1"/>
    <col min="2" max="2" width="9.5703125" style="1" customWidth="1"/>
    <col min="3" max="3" width="30.7109375" style="1" customWidth="1"/>
    <col min="4" max="4" width="80.7109375" style="1" customWidth="1"/>
    <col min="5" max="6" width="15.7109375" style="1" customWidth="1"/>
    <col min="7" max="9" width="3.42578125" style="1" customWidth="1"/>
    <col min="10" max="10" width="26" style="1" customWidth="1"/>
    <col min="11" max="11" width="5.7109375" style="1" customWidth="1"/>
    <col min="12" max="12" width="5.7109375" style="1" hidden="1" customWidth="1"/>
    <col min="13" max="19" width="5.7109375" style="1" customWidth="1"/>
    <col min="20" max="22" width="11.42578125" style="1"/>
    <col min="23" max="24" width="0" style="1" hidden="1" customWidth="1"/>
    <col min="25" max="16384" width="11.42578125" style="1"/>
  </cols>
  <sheetData>
    <row r="1" spans="1:12" ht="50.25" customHeight="1" x14ac:dyDescent="0.3">
      <c r="A1" s="18" t="str">
        <f>'Listes élèves'!A1:C1</f>
        <v>Ecole Près du Sapin
CM2b - M. Paul
Année scolaire 2018/2019</v>
      </c>
      <c r="B1" s="171" t="s">
        <v>60</v>
      </c>
      <c r="C1" s="171"/>
      <c r="D1" s="86" t="s">
        <v>18</v>
      </c>
      <c r="E1" s="87"/>
      <c r="F1" s="87"/>
    </row>
    <row r="2" spans="1:12" ht="15.75" thickBot="1" x14ac:dyDescent="0.3"/>
    <row r="3" spans="1:12" ht="39.950000000000003" customHeight="1" thickTop="1" thickBot="1" x14ac:dyDescent="0.3">
      <c r="A3" s="172" t="s">
        <v>88</v>
      </c>
      <c r="B3" s="173"/>
      <c r="C3" s="88" t="s">
        <v>20</v>
      </c>
      <c r="D3" s="17" t="s">
        <v>21</v>
      </c>
      <c r="E3" s="22" t="s">
        <v>89</v>
      </c>
      <c r="F3" s="22" t="s">
        <v>90</v>
      </c>
      <c r="J3" s="21" t="s">
        <v>23</v>
      </c>
      <c r="L3" s="1">
        <f>MATCH(A4,'Listes élèves'!B3:B32,0)</f>
        <v>6</v>
      </c>
    </row>
    <row r="4" spans="1:12" ht="21.95" customHeight="1" thickTop="1" thickBot="1" x14ac:dyDescent="0.3">
      <c r="A4" s="174" t="s">
        <v>104</v>
      </c>
      <c r="B4" s="175"/>
      <c r="C4" s="170" t="s">
        <v>57</v>
      </c>
      <c r="D4" s="65" t="s">
        <v>41</v>
      </c>
      <c r="E4" s="93" t="str">
        <f ca="1">IF(ISTEXT($A$4),OFFSET('Traitement des résultats'!AE$3,$L$3,0),"")</f>
        <v>A</v>
      </c>
      <c r="F4" s="167">
        <f ca="1">IF(ISTEXT($A$4),OFFSET('Traitement des résultats'!U$3,$L$3,0),"")</f>
        <v>0.6875</v>
      </c>
      <c r="J4" s="96">
        <f ca="1">IF(ISTEXT($A$4),OFFSET('Traitement des résultats'!T$3,$L$3,0),"")</f>
        <v>0.76470588235294112</v>
      </c>
    </row>
    <row r="5" spans="1:12" ht="21.95" customHeight="1" thickBot="1" x14ac:dyDescent="0.3">
      <c r="A5" s="85"/>
      <c r="C5" s="170"/>
      <c r="D5" s="66" t="s">
        <v>42</v>
      </c>
      <c r="E5" s="94" t="str">
        <f ca="1">IF(ISTEXT($A$4),OFFSET('Traitement des résultats'!AF$3,$L$3,0),"")</f>
        <v>ECA</v>
      </c>
      <c r="F5" s="168"/>
    </row>
    <row r="6" spans="1:12" ht="21.95" customHeight="1" thickBot="1" x14ac:dyDescent="0.3">
      <c r="C6" s="170"/>
      <c r="D6" s="66" t="s">
        <v>43</v>
      </c>
      <c r="E6" s="94" t="str">
        <f ca="1">IF(ISTEXT($A$4),OFFSET('Traitement des résultats'!AG$3,$L$3,0),"")</f>
        <v>A</v>
      </c>
      <c r="F6" s="168"/>
    </row>
    <row r="7" spans="1:12" ht="21.95" customHeight="1" thickBot="1" x14ac:dyDescent="0.3">
      <c r="C7" s="170"/>
      <c r="D7" s="66" t="s">
        <v>61</v>
      </c>
      <c r="E7" s="94" t="str">
        <f ca="1">IF(ISTEXT($A$4),OFFSET('Traitement des résultats'!AH$3,$L$3,0),"")</f>
        <v>ECA</v>
      </c>
      <c r="F7" s="168"/>
    </row>
    <row r="8" spans="1:12" ht="21.95" customHeight="1" thickBot="1" x14ac:dyDescent="0.3">
      <c r="C8" s="170"/>
      <c r="D8" s="66" t="s">
        <v>44</v>
      </c>
      <c r="E8" s="94" t="str">
        <f ca="1">IF(ISTEXT($A$4),OFFSET('Traitement des résultats'!AI$3,$L$3,0),"")</f>
        <v>NA</v>
      </c>
      <c r="F8" s="168"/>
    </row>
    <row r="9" spans="1:12" ht="21.95" customHeight="1" thickBot="1" x14ac:dyDescent="0.3">
      <c r="C9" s="170"/>
      <c r="D9" s="66" t="s">
        <v>45</v>
      </c>
      <c r="E9" s="94" t="str">
        <f ca="1">IF(ISTEXT($A$4),OFFSET('Traitement des résultats'!AJ$3,$L$3,0),"")</f>
        <v>A</v>
      </c>
      <c r="F9" s="168"/>
    </row>
    <row r="10" spans="1:12" ht="21.95" customHeight="1" thickBot="1" x14ac:dyDescent="0.3">
      <c r="C10" s="170"/>
      <c r="D10" s="66" t="s">
        <v>46</v>
      </c>
      <c r="E10" s="94" t="str">
        <f ca="1">IF(ISTEXT($A$4),OFFSET('Traitement des résultats'!AK$3,$L$3,0),"")</f>
        <v>ECA</v>
      </c>
      <c r="F10" s="168"/>
    </row>
    <row r="11" spans="1:12" ht="21.95" customHeight="1" thickBot="1" x14ac:dyDescent="0.3">
      <c r="C11" s="170"/>
      <c r="D11" s="67" t="s">
        <v>47</v>
      </c>
      <c r="E11" s="95" t="str">
        <f ca="1">IF(ISTEXT($A$4),OFFSET('Traitement des résultats'!AL$3,$L$3,0),"")</f>
        <v>A</v>
      </c>
      <c r="F11" s="169"/>
    </row>
    <row r="12" spans="1:12" ht="21.95" customHeight="1" thickBot="1" x14ac:dyDescent="0.3">
      <c r="C12" s="170" t="s">
        <v>58</v>
      </c>
      <c r="D12" s="65" t="s">
        <v>48</v>
      </c>
      <c r="E12" s="93" t="str">
        <f ca="1">IF(ISTEXT($A$4),OFFSET('Traitement des résultats'!AM$3,$L$3,0),"")</f>
        <v>A</v>
      </c>
      <c r="F12" s="167">
        <f ca="1">IF(ISTEXT($A$4),OFFSET('Traitement des résultats'!V$3,$L$3,0),"")</f>
        <v>0.875</v>
      </c>
    </row>
    <row r="13" spans="1:12" ht="21.95" customHeight="1" thickBot="1" x14ac:dyDescent="0.3">
      <c r="C13" s="170"/>
      <c r="D13" s="66" t="s">
        <v>49</v>
      </c>
      <c r="E13" s="94" t="str">
        <f ca="1">IF(ISTEXT($A$4),OFFSET('Traitement des résultats'!AN$3,$L$3,0),"")</f>
        <v>A</v>
      </c>
      <c r="F13" s="168"/>
    </row>
    <row r="14" spans="1:12" ht="21.95" customHeight="1" thickBot="1" x14ac:dyDescent="0.3">
      <c r="C14" s="170"/>
      <c r="D14" s="66" t="s">
        <v>50</v>
      </c>
      <c r="E14" s="94" t="str">
        <f ca="1">IF(ISTEXT($A$4),OFFSET('Traitement des résultats'!AO$3,$L$3,0),"")</f>
        <v>ECA</v>
      </c>
      <c r="F14" s="168"/>
    </row>
    <row r="15" spans="1:12" ht="21.95" customHeight="1" thickBot="1" x14ac:dyDescent="0.3">
      <c r="C15" s="170"/>
      <c r="D15" s="67" t="s">
        <v>51</v>
      </c>
      <c r="E15" s="95" t="str">
        <f ca="1">IF(ISTEXT($A$4),OFFSET('Traitement des résultats'!AP$3,$L$3,0),"")</f>
        <v>A</v>
      </c>
      <c r="F15" s="169"/>
    </row>
    <row r="16" spans="1:12" ht="21.95" customHeight="1" thickBot="1" x14ac:dyDescent="0.3">
      <c r="C16" s="170" t="s">
        <v>59</v>
      </c>
      <c r="D16" s="65" t="s">
        <v>53</v>
      </c>
      <c r="E16" s="93" t="str">
        <f ca="1">IF(ISTEXT($A$4),OFFSET('Traitement des résultats'!AQ$3,$L$3,0),"")</f>
        <v>A</v>
      </c>
      <c r="F16" s="167">
        <f ca="1">IF(ISTEXT($A$4),OFFSET('Traitement des résultats'!W$3,$L$3,0),"")</f>
        <v>0.8</v>
      </c>
    </row>
    <row r="17" spans="3:6" ht="21.95" customHeight="1" thickBot="1" x14ac:dyDescent="0.3">
      <c r="C17" s="170"/>
      <c r="D17" s="66" t="s">
        <v>52</v>
      </c>
      <c r="E17" s="94" t="str">
        <f ca="1">IF(ISTEXT($A$4),OFFSET('Traitement des résultats'!AR$3,$L$3,0),"")</f>
        <v>A</v>
      </c>
      <c r="F17" s="168"/>
    </row>
    <row r="18" spans="3:6" ht="21.95" customHeight="1" thickBot="1" x14ac:dyDescent="0.3">
      <c r="C18" s="170"/>
      <c r="D18" s="68" t="s">
        <v>54</v>
      </c>
      <c r="E18" s="94" t="str">
        <f ca="1">IF(ISTEXT($A$4),OFFSET('Traitement des résultats'!AS$3,$L$3,0),"")</f>
        <v>A</v>
      </c>
      <c r="F18" s="168"/>
    </row>
    <row r="19" spans="3:6" ht="21.95" customHeight="1" thickBot="1" x14ac:dyDescent="0.3">
      <c r="C19" s="170"/>
      <c r="D19" s="68" t="s">
        <v>55</v>
      </c>
      <c r="E19" s="94" t="str">
        <f ca="1">IF(ISTEXT($A$4),OFFSET('Traitement des résultats'!AT$3,$L$3,0),"")</f>
        <v>NA</v>
      </c>
      <c r="F19" s="168"/>
    </row>
    <row r="20" spans="3:6" ht="21.95" customHeight="1" thickBot="1" x14ac:dyDescent="0.3">
      <c r="C20" s="170"/>
      <c r="D20" s="69" t="s">
        <v>56</v>
      </c>
      <c r="E20" s="95" t="str">
        <f ca="1">IF(ISTEXT($A$4),OFFSET('Traitement des résultats'!AU$3,$L$3,0),"")</f>
        <v>A</v>
      </c>
      <c r="F20" s="169"/>
    </row>
  </sheetData>
  <sheetProtection sheet="1" objects="1" scenarios="1"/>
  <mergeCells count="9">
    <mergeCell ref="F16:F20"/>
    <mergeCell ref="C12:C15"/>
    <mergeCell ref="C16:C20"/>
    <mergeCell ref="B1:C1"/>
    <mergeCell ref="A3:B3"/>
    <mergeCell ref="A4:B4"/>
    <mergeCell ref="C4:C11"/>
    <mergeCell ref="F4:F11"/>
    <mergeCell ref="F12:F15"/>
  </mergeCells>
  <conditionalFormatting sqref="E4:E20">
    <cfRule type="containsText" dxfId="15" priority="5" stopIfTrue="1" operator="containsText" text="NA">
      <formula>NOT(ISERROR(SEARCH("NA",E4)))</formula>
    </cfRule>
    <cfRule type="containsText" dxfId="14" priority="6" stopIfTrue="1" operator="containsText" text="ECA">
      <formula>NOT(ISERROR(SEARCH("ECA",E4)))</formula>
    </cfRule>
    <cfRule type="containsText" dxfId="13" priority="7" stopIfTrue="1" operator="containsText" text="A">
      <formula>NOT(ISERROR(SEARCH("A",E4)))</formula>
    </cfRule>
  </conditionalFormatting>
  <conditionalFormatting sqref="F4:F20">
    <cfRule type="containsBlanks" dxfId="12" priority="2">
      <formula>LEN(TRIM(F4))=0</formula>
    </cfRule>
  </conditionalFormatting>
  <conditionalFormatting sqref="J4">
    <cfRule type="containsBlanks" dxfId="11" priority="1">
      <formula>LEN(TRIM(J4))=0</formula>
    </cfRule>
  </conditionalFormatting>
  <pageMargins left="0.25" right="0.25" top="0.75" bottom="0.75" header="0.3" footer="0.3"/>
  <pageSetup paperSize="9" scale="58" fitToHeight="0" orientation="landscape" r:id="rId1"/>
  <colBreaks count="1" manualBreakCount="1">
    <brk id="14" max="20" man="1"/>
  </colBreaks>
  <extLst>
    <ext xmlns:x14="http://schemas.microsoft.com/office/spreadsheetml/2009/9/main" uri="{78C0D931-6437-407d-A8EE-F0AAD7539E65}">
      <x14:conditionalFormattings>
        <x14:conditionalFormatting xmlns:xm="http://schemas.microsoft.com/office/excel/2006/main">
          <x14:cfRule type="cellIs" priority="3" operator="greaterThanOrEqual" id="{12CAF023-0F42-46D8-8A8C-A31BB4FB8177}">
            <xm:f>Renseignements!$H$10</xm:f>
            <x14:dxf>
              <font>
                <color theme="0"/>
              </font>
              <fill>
                <patternFill>
                  <bgColor rgb="FF00B050"/>
                </patternFill>
              </fill>
            </x14:dxf>
          </x14:cfRule>
          <x14:cfRule type="cellIs" priority="4" operator="lessThan" id="{7570B2EA-9FF2-4E11-A05F-921CFC3D6A64}">
            <xm:f>Renseignements!$H$10</xm:f>
            <x14:dxf>
              <font>
                <color theme="0"/>
              </font>
              <fill>
                <patternFill>
                  <bgColor rgb="FFFF0000"/>
                </patternFill>
              </fill>
            </x14:dxf>
          </x14:cfRule>
          <xm:sqref>F4 J4 F12 F16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'Listes élèves'!$B$3:$B$27</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G20"/>
  <sheetViews>
    <sheetView showGridLines="0" zoomScale="85" zoomScaleNormal="85" workbookViewId="0">
      <selection activeCell="J1" sqref="J1"/>
    </sheetView>
  </sheetViews>
  <sheetFormatPr baseColWidth="10" defaultRowHeight="15" x14ac:dyDescent="0.25"/>
  <cols>
    <col min="1" max="1" width="30.7109375" style="15" customWidth="1"/>
    <col min="2" max="2" width="80.7109375" style="1" customWidth="1"/>
    <col min="3" max="5" width="15.7109375" style="1" customWidth="1"/>
    <col min="6" max="7" width="20.7109375" style="1" customWidth="1"/>
    <col min="8" max="16384" width="11.42578125" style="1"/>
  </cols>
  <sheetData>
    <row r="1" spans="1:7" ht="50.1" customHeight="1" x14ac:dyDescent="0.25">
      <c r="A1" s="18" t="str">
        <f>'Listes élèves'!A1:C1</f>
        <v>Ecole Près du Sapin
CM2b - M. Paul
Année scolaire 2018/2019</v>
      </c>
      <c r="B1" s="20" t="s">
        <v>60</v>
      </c>
      <c r="C1" s="177" t="s">
        <v>24</v>
      </c>
      <c r="D1" s="177"/>
    </row>
    <row r="2" spans="1:7" ht="20.100000000000001" customHeight="1" thickBot="1" x14ac:dyDescent="0.3"/>
    <row r="3" spans="1:7" ht="30" customHeight="1" thickBot="1" x14ac:dyDescent="0.3">
      <c r="A3" s="16" t="s">
        <v>20</v>
      </c>
      <c r="B3" s="17" t="s">
        <v>21</v>
      </c>
      <c r="C3" s="22" t="s">
        <v>25</v>
      </c>
      <c r="D3" s="97" t="s">
        <v>78</v>
      </c>
      <c r="E3" s="98" t="s">
        <v>79</v>
      </c>
      <c r="F3" s="22" t="s">
        <v>87</v>
      </c>
      <c r="G3" s="22" t="s">
        <v>23</v>
      </c>
    </row>
    <row r="4" spans="1:7" ht="21.95" customHeight="1" thickBot="1" x14ac:dyDescent="0.3">
      <c r="A4" s="170" t="s">
        <v>57</v>
      </c>
      <c r="B4" s="65" t="s">
        <v>41</v>
      </c>
      <c r="C4" s="76">
        <f>IF(ISBLANK('Traitement des résultats'!B$34),"",'Traitement des résultats'!B$34)</f>
        <v>0.58333333333333337</v>
      </c>
      <c r="D4" s="79">
        <f>IF(ISBLANK('Traitement des résultats'!B$39),"",'Traitement des résultats'!B$39)</f>
        <v>3</v>
      </c>
      <c r="E4" s="80">
        <f>IF(ISBLANK('Traitement des résultats'!B$40),"",'Traitement des résultats'!B$40)</f>
        <v>3</v>
      </c>
      <c r="F4" s="176">
        <f>IF(ISBLANK('Traitement des résultats'!B$35),"",'Traitement des résultats'!B$35)</f>
        <v>0.52127659574468088</v>
      </c>
      <c r="G4" s="167">
        <f>IF(ISNUMBER('Traitement des résultats'!B36),'Traitement des résultats'!B36,"")</f>
        <v>0.56760807159743332</v>
      </c>
    </row>
    <row r="5" spans="1:7" ht="21.95" customHeight="1" thickBot="1" x14ac:dyDescent="0.3">
      <c r="A5" s="170"/>
      <c r="B5" s="66" t="s">
        <v>42</v>
      </c>
      <c r="C5" s="77">
        <f>IF(ISBLANK('Traitement des résultats'!C$34),"",'Traitement des résultats'!C$34)</f>
        <v>0.41666666666666669</v>
      </c>
      <c r="D5" s="81">
        <f>IF(ISBLANK('Traitement des résultats'!C$39),"",'Traitement des résultats'!C$39)</f>
        <v>1</v>
      </c>
      <c r="E5" s="82">
        <f>IF(ISBLANK('Traitement des résultats'!C$40),"",'Traitement des résultats'!C$40)</f>
        <v>5</v>
      </c>
      <c r="F5" s="176"/>
      <c r="G5" s="168"/>
    </row>
    <row r="6" spans="1:7" ht="21.95" customHeight="1" thickBot="1" x14ac:dyDescent="0.3">
      <c r="A6" s="170"/>
      <c r="B6" s="66" t="s">
        <v>43</v>
      </c>
      <c r="C6" s="77">
        <f>IF(ISBLANK('Traitement des résultats'!D$34),"",'Traitement des résultats'!D$34)</f>
        <v>0.5</v>
      </c>
      <c r="D6" s="81">
        <f>IF(ISBLANK('Traitement des résultats'!D$39),"",'Traitement des résultats'!D$39)</f>
        <v>3</v>
      </c>
      <c r="E6" s="82">
        <f>IF(ISBLANK('Traitement des résultats'!D$40),"",'Traitement des résultats'!D$40)</f>
        <v>3</v>
      </c>
      <c r="F6" s="176"/>
      <c r="G6" s="168"/>
    </row>
    <row r="7" spans="1:7" ht="21.95" customHeight="1" thickBot="1" x14ac:dyDescent="0.3">
      <c r="A7" s="170"/>
      <c r="B7" s="66" t="s">
        <v>61</v>
      </c>
      <c r="C7" s="77">
        <f>IF(ISBLANK('Traitement des résultats'!E$34),"",'Traitement des résultats'!E$34)</f>
        <v>0.58333333333333337</v>
      </c>
      <c r="D7" s="81">
        <f>IF(ISBLANK('Traitement des résultats'!E$39),"",'Traitement des résultats'!E$39)</f>
        <v>2</v>
      </c>
      <c r="E7" s="82">
        <f>IF(ISBLANK('Traitement des résultats'!E$40),"",'Traitement des résultats'!E$40)</f>
        <v>4</v>
      </c>
      <c r="F7" s="176"/>
      <c r="G7" s="168"/>
    </row>
    <row r="8" spans="1:7" ht="21.95" customHeight="1" thickBot="1" x14ac:dyDescent="0.3">
      <c r="A8" s="170"/>
      <c r="B8" s="66" t="s">
        <v>44</v>
      </c>
      <c r="C8" s="77">
        <f>IF(ISBLANK('Traitement des résultats'!F$34),"",'Traitement des résultats'!F$34)</f>
        <v>0.3</v>
      </c>
      <c r="D8" s="81">
        <f>IF(ISBLANK('Traitement des résultats'!F$39),"",'Traitement des résultats'!F$39)</f>
        <v>0</v>
      </c>
      <c r="E8" s="82">
        <f>IF(ISBLANK('Traitement des résultats'!F$40),"",'Traitement des résultats'!F$40)</f>
        <v>5</v>
      </c>
      <c r="F8" s="176"/>
      <c r="G8" s="168"/>
    </row>
    <row r="9" spans="1:7" ht="21.95" customHeight="1" thickBot="1" x14ac:dyDescent="0.3">
      <c r="A9" s="170"/>
      <c r="B9" s="66" t="s">
        <v>45</v>
      </c>
      <c r="C9" s="77">
        <f>IF(ISBLANK('Traitement des résultats'!G$34),"",'Traitement des résultats'!G$34)</f>
        <v>0.66666666666666663</v>
      </c>
      <c r="D9" s="81">
        <f>IF(ISBLANK('Traitement des résultats'!G$39),"",'Traitement des résultats'!G$39)</f>
        <v>4</v>
      </c>
      <c r="E9" s="82">
        <f>IF(ISBLANK('Traitement des résultats'!G$40),"",'Traitement des résultats'!G$40)</f>
        <v>2</v>
      </c>
      <c r="F9" s="176"/>
      <c r="G9" s="168"/>
    </row>
    <row r="10" spans="1:7" ht="21.95" customHeight="1" thickBot="1" x14ac:dyDescent="0.3">
      <c r="A10" s="170"/>
      <c r="B10" s="66" t="s">
        <v>46</v>
      </c>
      <c r="C10" s="77">
        <f>IF(ISBLANK('Traitement des résultats'!H$34),"",'Traitement des résultats'!H$34)</f>
        <v>0.5</v>
      </c>
      <c r="D10" s="81">
        <f>IF(ISBLANK('Traitement des résultats'!H$39),"",'Traitement des résultats'!H$39)</f>
        <v>2</v>
      </c>
      <c r="E10" s="82">
        <f>IF(ISBLANK('Traitement des résultats'!H$40),"",'Traitement des résultats'!H$40)</f>
        <v>4</v>
      </c>
      <c r="F10" s="176"/>
      <c r="G10" s="168"/>
    </row>
    <row r="11" spans="1:7" ht="21.95" customHeight="1" thickBot="1" x14ac:dyDescent="0.3">
      <c r="A11" s="170"/>
      <c r="B11" s="67" t="s">
        <v>47</v>
      </c>
      <c r="C11" s="78">
        <f>IF(ISBLANK('Traitement des résultats'!I$34),"",'Traitement des résultats'!I$34)</f>
        <v>0.58333333333333337</v>
      </c>
      <c r="D11" s="83">
        <f>IF(ISBLANK('Traitement des résultats'!I$39),"",'Traitement des résultats'!I$39)</f>
        <v>3</v>
      </c>
      <c r="E11" s="84">
        <f>IF(ISBLANK('Traitement des résultats'!I$40),"",'Traitement des résultats'!I$40)</f>
        <v>3</v>
      </c>
      <c r="F11" s="176"/>
      <c r="G11" s="168"/>
    </row>
    <row r="12" spans="1:7" ht="21.95" customHeight="1" thickBot="1" x14ac:dyDescent="0.3">
      <c r="A12" s="170" t="s">
        <v>58</v>
      </c>
      <c r="B12" s="65" t="s">
        <v>48</v>
      </c>
      <c r="C12" s="76">
        <f>IF(ISBLANK('Traitement des résultats'!J$34),"",'Traitement des résultats'!J$34)</f>
        <v>0.66666666666666663</v>
      </c>
      <c r="D12" s="79">
        <f>IF(ISBLANK('Traitement des résultats'!J$39),"",'Traitement des résultats'!J$39)</f>
        <v>3</v>
      </c>
      <c r="E12" s="80">
        <f>IF(ISBLANK('Traitement des résultats'!J$40),"",'Traitement des résultats'!J$40)</f>
        <v>3</v>
      </c>
      <c r="F12" s="176">
        <f>IF(ISBLANK('Traitement des résultats'!J$35),"",'Traitement des résultats'!J$35)</f>
        <v>0.64583333333333337</v>
      </c>
      <c r="G12" s="168"/>
    </row>
    <row r="13" spans="1:7" ht="21.95" customHeight="1" thickBot="1" x14ac:dyDescent="0.3">
      <c r="A13" s="170"/>
      <c r="B13" s="66" t="s">
        <v>49</v>
      </c>
      <c r="C13" s="77">
        <f>IF(ISBLANK('Traitement des résultats'!K$34),"",'Traitement des résultats'!K$34)</f>
        <v>0.83333333333333337</v>
      </c>
      <c r="D13" s="81">
        <f>IF(ISBLANK('Traitement des résultats'!K$39),"",'Traitement des résultats'!K$39)</f>
        <v>4</v>
      </c>
      <c r="E13" s="82">
        <f>IF(ISBLANK('Traitement des résultats'!K$40),"",'Traitement des résultats'!K$40)</f>
        <v>2</v>
      </c>
      <c r="F13" s="176"/>
      <c r="G13" s="168"/>
    </row>
    <row r="14" spans="1:7" ht="21.95" customHeight="1" thickBot="1" x14ac:dyDescent="0.3">
      <c r="A14" s="170"/>
      <c r="B14" s="66" t="s">
        <v>50</v>
      </c>
      <c r="C14" s="77">
        <f>IF(ISBLANK('Traitement des résultats'!L$34),"",'Traitement des résultats'!L$34)</f>
        <v>0.25</v>
      </c>
      <c r="D14" s="81">
        <f>IF(ISBLANK('Traitement des résultats'!L$39),"",'Traitement des résultats'!L$39)</f>
        <v>0</v>
      </c>
      <c r="E14" s="82">
        <f>IF(ISBLANK('Traitement des résultats'!L$40),"",'Traitement des résultats'!L$40)</f>
        <v>6</v>
      </c>
      <c r="F14" s="176"/>
      <c r="G14" s="168"/>
    </row>
    <row r="15" spans="1:7" ht="21.95" customHeight="1" thickBot="1" x14ac:dyDescent="0.3">
      <c r="A15" s="170"/>
      <c r="B15" s="67" t="s">
        <v>51</v>
      </c>
      <c r="C15" s="78">
        <f>IF(ISBLANK('Traitement des résultats'!M$34),"",'Traitement des résultats'!M$34)</f>
        <v>0.83333333333333337</v>
      </c>
      <c r="D15" s="83">
        <f>IF(ISBLANK('Traitement des résultats'!M$39),"",'Traitement des résultats'!M$39)</f>
        <v>5</v>
      </c>
      <c r="E15" s="84">
        <f>IF(ISBLANK('Traitement des résultats'!M$40),"",'Traitement des résultats'!M$40)</f>
        <v>1</v>
      </c>
      <c r="F15" s="176"/>
      <c r="G15" s="168"/>
    </row>
    <row r="16" spans="1:7" ht="21.95" customHeight="1" thickBot="1" x14ac:dyDescent="0.3">
      <c r="A16" s="170" t="s">
        <v>59</v>
      </c>
      <c r="B16" s="65" t="s">
        <v>53</v>
      </c>
      <c r="C16" s="76">
        <f>IF(ISBLANK('Traitement des résultats'!N$34),"",'Traitement des résultats'!N$34)</f>
        <v>0.3</v>
      </c>
      <c r="D16" s="79">
        <f>IF(ISBLANK('Traitement des résultats'!N$39),"",'Traitement des résultats'!N$39)</f>
        <v>1</v>
      </c>
      <c r="E16" s="80">
        <f>IF(ISBLANK('Traitement des résultats'!N$40),"",'Traitement des résultats'!N$40)</f>
        <v>4</v>
      </c>
      <c r="F16" s="176">
        <f>IF(ISBLANK('Traitement des résultats'!N$35),"",'Traitement des résultats'!N$35)</f>
        <v>0.5357142857142857</v>
      </c>
      <c r="G16" s="168"/>
    </row>
    <row r="17" spans="1:7" ht="21.95" customHeight="1" thickBot="1" x14ac:dyDescent="0.3">
      <c r="A17" s="170"/>
      <c r="B17" s="66" t="s">
        <v>52</v>
      </c>
      <c r="C17" s="77">
        <f>IF(ISBLANK('Traitement des résultats'!O$34),"",'Traitement des résultats'!O$34)</f>
        <v>0.4</v>
      </c>
      <c r="D17" s="81">
        <f>IF(ISBLANK('Traitement des résultats'!O$39),"",'Traitement des résultats'!O$39)</f>
        <v>2</v>
      </c>
      <c r="E17" s="82">
        <f>IF(ISBLANK('Traitement des résultats'!O$40),"",'Traitement des résultats'!O$40)</f>
        <v>3</v>
      </c>
      <c r="F17" s="176"/>
      <c r="G17" s="168"/>
    </row>
    <row r="18" spans="1:7" ht="21.95" customHeight="1" thickBot="1" x14ac:dyDescent="0.3">
      <c r="A18" s="170"/>
      <c r="B18" s="68" t="s">
        <v>54</v>
      </c>
      <c r="C18" s="77">
        <f>IF(ISBLANK('Traitement des résultats'!P$34),"",'Traitement des résultats'!P$34)</f>
        <v>0.58333333333333337</v>
      </c>
      <c r="D18" s="81">
        <f>IF(ISBLANK('Traitement des résultats'!P$39),"",'Traitement des résultats'!P$39)</f>
        <v>3</v>
      </c>
      <c r="E18" s="82">
        <f>IF(ISBLANK('Traitement des résultats'!P$40),"",'Traitement des résultats'!P$40)</f>
        <v>3</v>
      </c>
      <c r="F18" s="176"/>
      <c r="G18" s="168"/>
    </row>
    <row r="19" spans="1:7" ht="21.95" customHeight="1" thickBot="1" x14ac:dyDescent="0.3">
      <c r="A19" s="170"/>
      <c r="B19" s="68" t="s">
        <v>55</v>
      </c>
      <c r="C19" s="77">
        <f>IF(ISBLANK('Traitement des résultats'!Q$34),"",'Traitement des résultats'!Q$34)</f>
        <v>0.5</v>
      </c>
      <c r="D19" s="81">
        <f>IF(ISBLANK('Traitement des résultats'!Q$39),"",'Traitement des résultats'!Q$39)</f>
        <v>3</v>
      </c>
      <c r="E19" s="82">
        <f>IF(ISBLANK('Traitement des résultats'!Q$40),"",'Traitement des résultats'!Q$40)</f>
        <v>3</v>
      </c>
      <c r="F19" s="176"/>
      <c r="G19" s="168"/>
    </row>
    <row r="20" spans="1:7" ht="21.95" customHeight="1" thickBot="1" x14ac:dyDescent="0.3">
      <c r="A20" s="170"/>
      <c r="B20" s="69" t="s">
        <v>56</v>
      </c>
      <c r="C20" s="78">
        <f>IF(ISBLANK('Traitement des résultats'!R$34),"",'Traitement des résultats'!R$34)</f>
        <v>0.83333333333333337</v>
      </c>
      <c r="D20" s="83">
        <f>IF(ISBLANK('Traitement des résultats'!R$39),"",'Traitement des résultats'!R$39)</f>
        <v>5</v>
      </c>
      <c r="E20" s="84">
        <f>IF(ISBLANK('Traitement des résultats'!R$40),"",'Traitement des résultats'!R$40)</f>
        <v>1</v>
      </c>
      <c r="F20" s="176"/>
      <c r="G20" s="169"/>
    </row>
  </sheetData>
  <sheetProtection sheet="1" objects="1" scenarios="1"/>
  <mergeCells count="8">
    <mergeCell ref="G4:G20"/>
    <mergeCell ref="C1:D1"/>
    <mergeCell ref="A4:A11"/>
    <mergeCell ref="A12:A15"/>
    <mergeCell ref="A16:A20"/>
    <mergeCell ref="F4:F11"/>
    <mergeCell ref="F12:F15"/>
    <mergeCell ref="F16:F20"/>
  </mergeCells>
  <conditionalFormatting sqref="C4:C20 F4:G20">
    <cfRule type="containsBlanks" dxfId="8" priority="1">
      <formula>LEN(TRIM(C4))=0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operator="greaterThanOrEqual" id="{129EC356-E5A7-4E40-A7B1-716351DE8A3C}">
            <xm:f>Renseignements!$H$10</xm:f>
            <x14:dxf>
              <font>
                <color theme="0"/>
              </font>
              <fill>
                <patternFill>
                  <bgColor rgb="FF00B050"/>
                </patternFill>
              </fill>
            </x14:dxf>
          </x14:cfRule>
          <x14:cfRule type="cellIs" priority="4" operator="lessThan" id="{F42C18CD-45D5-4E00-ADAF-13E49FB39408}">
            <xm:f>Renseignements!$H$10</xm:f>
            <x14:dxf>
              <font>
                <color theme="0"/>
              </font>
              <fill>
                <patternFill>
                  <bgColor rgb="FFFF0000"/>
                </patternFill>
              </fill>
            </x14:dxf>
          </x14:cfRule>
          <xm:sqref>C4:C20 F4:G20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F0190-87AF-42B6-9A68-BEFB1D550948}">
  <sheetPr codeName="Feuil6"/>
  <dimension ref="A1:Z35"/>
  <sheetViews>
    <sheetView showGridLines="0" tabSelected="1" zoomScale="85" zoomScaleNormal="85" workbookViewId="0">
      <pane xSplit="1" ySplit="4" topLeftCell="B5" activePane="bottomRight" state="frozen"/>
      <selection pane="topRight" activeCell="B1" sqref="B1"/>
      <selection pane="bottomLeft" activeCell="A5" sqref="A5"/>
      <selection pane="bottomRight"/>
    </sheetView>
  </sheetViews>
  <sheetFormatPr baseColWidth="10" defaultRowHeight="15" x14ac:dyDescent="0.25"/>
  <cols>
    <col min="1" max="1" width="42.7109375" customWidth="1"/>
    <col min="2" max="18" width="8.7109375" customWidth="1"/>
    <col min="19" max="26" width="12.7109375" customWidth="1"/>
  </cols>
  <sheetData>
    <row r="1" spans="1:26" ht="50.1" customHeight="1" thickBot="1" x14ac:dyDescent="0.3">
      <c r="A1" s="18" t="str">
        <f>Renseignements!A1</f>
        <v>Ecole Près du Sapin
CM2b - M. Paul
Année scolaire 2018/2019</v>
      </c>
      <c r="B1" s="178" t="s">
        <v>60</v>
      </c>
      <c r="C1" s="178"/>
      <c r="D1" s="178"/>
      <c r="E1" s="178"/>
      <c r="F1" s="178"/>
      <c r="G1" s="178"/>
      <c r="H1" s="178"/>
      <c r="I1" s="177" t="s">
        <v>94</v>
      </c>
      <c r="J1" s="177"/>
      <c r="K1" s="177"/>
      <c r="L1" s="177"/>
    </row>
    <row r="2" spans="1:26" ht="109.5" customHeight="1" thickTop="1" thickBot="1" x14ac:dyDescent="0.3">
      <c r="S2" s="188" t="s">
        <v>57</v>
      </c>
      <c r="T2" s="189"/>
      <c r="U2" s="188" t="s">
        <v>58</v>
      </c>
      <c r="V2" s="189"/>
      <c r="W2" s="188" t="s">
        <v>59</v>
      </c>
      <c r="X2" s="189"/>
      <c r="Y2" s="184" t="s">
        <v>93</v>
      </c>
      <c r="Z2" s="185"/>
    </row>
    <row r="3" spans="1:26" ht="21.75" thickTop="1" thickBot="1" x14ac:dyDescent="0.3">
      <c r="B3" s="179" t="s">
        <v>57</v>
      </c>
      <c r="C3" s="179"/>
      <c r="D3" s="179"/>
      <c r="E3" s="179"/>
      <c r="F3" s="179"/>
      <c r="G3" s="179"/>
      <c r="H3" s="179"/>
      <c r="I3" s="179"/>
      <c r="J3" s="180" t="s">
        <v>58</v>
      </c>
      <c r="K3" s="181"/>
      <c r="L3" s="181"/>
      <c r="M3" s="182"/>
      <c r="N3" s="183" t="s">
        <v>59</v>
      </c>
      <c r="O3" s="183"/>
      <c r="P3" s="183"/>
      <c r="Q3" s="183"/>
      <c r="R3" s="180"/>
      <c r="S3" s="190"/>
      <c r="T3" s="191"/>
      <c r="U3" s="190"/>
      <c r="V3" s="191"/>
      <c r="W3" s="190"/>
      <c r="X3" s="191"/>
      <c r="Y3" s="186"/>
      <c r="Z3" s="187"/>
    </row>
    <row r="4" spans="1:26" ht="19.5" thickTop="1" thickBot="1" x14ac:dyDescent="0.3">
      <c r="A4" s="128" t="s">
        <v>95</v>
      </c>
      <c r="B4" s="114">
        <v>1</v>
      </c>
      <c r="C4" s="115">
        <v>2</v>
      </c>
      <c r="D4" s="115">
        <v>3</v>
      </c>
      <c r="E4" s="115">
        <v>4</v>
      </c>
      <c r="F4" s="115">
        <v>9</v>
      </c>
      <c r="G4" s="115">
        <v>12</v>
      </c>
      <c r="H4" s="115">
        <v>15</v>
      </c>
      <c r="I4" s="99">
        <v>16</v>
      </c>
      <c r="J4" s="114">
        <v>11</v>
      </c>
      <c r="K4" s="115">
        <v>5</v>
      </c>
      <c r="L4" s="115">
        <v>6</v>
      </c>
      <c r="M4" s="99">
        <v>14</v>
      </c>
      <c r="N4" s="114">
        <v>7</v>
      </c>
      <c r="O4" s="115">
        <v>8</v>
      </c>
      <c r="P4" s="115">
        <v>10</v>
      </c>
      <c r="Q4" s="115">
        <v>13</v>
      </c>
      <c r="R4" s="99">
        <v>17</v>
      </c>
      <c r="S4" s="103" t="s">
        <v>91</v>
      </c>
      <c r="T4" s="104" t="s">
        <v>92</v>
      </c>
      <c r="U4" s="103" t="s">
        <v>91</v>
      </c>
      <c r="V4" s="104" t="s">
        <v>92</v>
      </c>
      <c r="W4" s="105" t="s">
        <v>91</v>
      </c>
      <c r="X4" s="104" t="s">
        <v>92</v>
      </c>
      <c r="Y4" s="105" t="s">
        <v>91</v>
      </c>
      <c r="Z4" s="104" t="s">
        <v>92</v>
      </c>
    </row>
    <row r="5" spans="1:26" ht="18.75" thickTop="1" x14ac:dyDescent="0.25">
      <c r="A5" s="100" t="str">
        <f>IF(ISBLANK('Listes élèves'!B3),"",'Listes élèves'!B3)</f>
        <v>Hakim</v>
      </c>
      <c r="B5" s="116" t="str">
        <f>IF(ISBLANK('Traitement des résultats'!AE4),"",'Traitement des résultats'!AE4)</f>
        <v>A</v>
      </c>
      <c r="C5" s="117" t="str">
        <f>IF(ISBLANK('Traitement des résultats'!AF4),"",'Traitement des résultats'!AF4)</f>
        <v>NA</v>
      </c>
      <c r="D5" s="117" t="str">
        <f>IF(ISBLANK('Traitement des résultats'!AG4),"",'Traitement des résultats'!AG4)</f>
        <v>NA</v>
      </c>
      <c r="E5" s="117" t="str">
        <f>IF(ISBLANK('Traitement des résultats'!AH4),"",'Traitement des résultats'!AH4)</f>
        <v>A</v>
      </c>
      <c r="F5" s="117" t="str">
        <f>IF(ISBLANK('Traitement des résultats'!AI4),"",'Traitement des résultats'!AI4)</f>
        <v>ECA</v>
      </c>
      <c r="G5" s="117" t="str">
        <f>IF(ISBLANK('Traitement des résultats'!AJ4),"",'Traitement des résultats'!AJ4)</f>
        <v>NA</v>
      </c>
      <c r="H5" s="117" t="str">
        <f>IF(ISBLANK('Traitement des résultats'!AK4),"",'Traitement des résultats'!AK4)</f>
        <v>ECA</v>
      </c>
      <c r="I5" s="118" t="str">
        <f>IF(ISBLANK('Traitement des résultats'!AL4),"",'Traitement des résultats'!AL4)</f>
        <v>NA</v>
      </c>
      <c r="J5" s="116" t="str">
        <f>IF(ISBLANK('Traitement des résultats'!AM4),"",'Traitement des résultats'!AM4)</f>
        <v>NA</v>
      </c>
      <c r="K5" s="117" t="str">
        <f>IF(ISBLANK('Traitement des résultats'!AN4),"",'Traitement des résultats'!AN4)</f>
        <v>A</v>
      </c>
      <c r="L5" s="117" t="str">
        <f>IF(ISBLANK('Traitement des résultats'!AO4),"",'Traitement des résultats'!AO4)</f>
        <v>NA</v>
      </c>
      <c r="M5" s="118" t="str">
        <f>IF(ISBLANK('Traitement des résultats'!AP4),"",'Traitement des résultats'!AP4)</f>
        <v>A</v>
      </c>
      <c r="N5" s="116" t="str">
        <f>IF(ISBLANK('Traitement des résultats'!AQ4),"",'Traitement des résultats'!AQ4)</f>
        <v>NA</v>
      </c>
      <c r="O5" s="117" t="str">
        <f>IF(ISBLANK('Traitement des résultats'!AR4),"",'Traitement des résultats'!AR4)</f>
        <v>NA</v>
      </c>
      <c r="P5" s="117" t="str">
        <f>IF(ISBLANK('Traitement des résultats'!AS4),"",'Traitement des résultats'!AS4)</f>
        <v>ECA</v>
      </c>
      <c r="Q5" s="117" t="str">
        <f>IF(ISBLANK('Traitement des résultats'!AT4),"",'Traitement des résultats'!AT4)</f>
        <v>A</v>
      </c>
      <c r="R5" s="119" t="str">
        <f>IF(ISBLANK('Traitement des résultats'!AU4),"",'Traitement des résultats'!AU4)</f>
        <v>A</v>
      </c>
      <c r="S5" s="106">
        <f>IF(ISBLANK('Traitement des résultats'!U4),"",'Traitement des résultats'!U4)</f>
        <v>0.375</v>
      </c>
      <c r="T5" s="111" t="str">
        <f>IF(ISBLANK(S5),"",IF(S5&lt;Renseignements!$H$10,"D",""))</f>
        <v>D</v>
      </c>
      <c r="U5" s="106">
        <f>IF(ISBLANK('Traitement des résultats'!V4),"",'Traitement des résultats'!V4)</f>
        <v>0.5</v>
      </c>
      <c r="V5" s="111" t="str">
        <f>IF(ISBLANK(U5),"",IF(U5&lt;Renseignements!$H$10,"D",""))</f>
        <v>D</v>
      </c>
      <c r="W5" s="106">
        <f>IF(ISBLANK('Traitement des résultats'!W4),"",'Traitement des résultats'!W4)</f>
        <v>0.5</v>
      </c>
      <c r="X5" s="111" t="str">
        <f>IF(ISBLANK(W5),"",IF(W5&lt;Renseignements!$H$10,"D",""))</f>
        <v>D</v>
      </c>
      <c r="Y5" s="106">
        <f>IF(ISBLANK('Traitement des résultats'!T4),"",'Traitement des résultats'!T4)</f>
        <v>0.44117647058823528</v>
      </c>
      <c r="Z5" s="111" t="str">
        <f>IF(ISBLANK(Y5),"",IF(Y5&lt;Renseignements!$H$10,"D",""))</f>
        <v>D</v>
      </c>
    </row>
    <row r="6" spans="1:26" ht="18" x14ac:dyDescent="0.25">
      <c r="A6" s="101" t="str">
        <f>IF(ISBLANK('Listes élèves'!B4),"",'Listes élèves'!B4)</f>
        <v>Jean-Claude</v>
      </c>
      <c r="B6" s="120" t="str">
        <f>IF(ISBLANK('Traitement des résultats'!AE5),"",'Traitement des résultats'!AE5)</f>
        <v>NA</v>
      </c>
      <c r="C6" s="121" t="str">
        <f>IF(ISBLANK('Traitement des résultats'!AF5),"",'Traitement des résultats'!AF5)</f>
        <v>ECA</v>
      </c>
      <c r="D6" s="121" t="str">
        <f>IF(ISBLANK('Traitement des résultats'!AG5),"",'Traitement des résultats'!AG5)</f>
        <v>A</v>
      </c>
      <c r="E6" s="121" t="str">
        <f>IF(ISBLANK('Traitement des résultats'!AH5),"",'Traitement des résultats'!AH5)</f>
        <v>ECA</v>
      </c>
      <c r="F6" s="121" t="str">
        <f>IF(ISBLANK('Traitement des résultats'!AI5),"",'Traitement des résultats'!AI5)</f>
        <v>NA</v>
      </c>
      <c r="G6" s="121" t="str">
        <f>IF(ISBLANK('Traitement des résultats'!AJ5),"",'Traitement des résultats'!AJ5)</f>
        <v>A</v>
      </c>
      <c r="H6" s="121" t="str">
        <f>IF(ISBLANK('Traitement des résultats'!AK5),"",'Traitement des résultats'!AK5)</f>
        <v>A</v>
      </c>
      <c r="I6" s="108" t="str">
        <f>IF(ISBLANK('Traitement des résultats'!AL5),"",'Traitement des résultats'!AL5)</f>
        <v>A</v>
      </c>
      <c r="J6" s="120" t="str">
        <f>IF(ISBLANK('Traitement des résultats'!AM5),"",'Traitement des résultats'!AM5)</f>
        <v>ECA</v>
      </c>
      <c r="K6" s="122" t="str">
        <f>IF(ISBLANK('Traitement des résultats'!AN5),"",'Traitement des résultats'!AN5)</f>
        <v>A</v>
      </c>
      <c r="L6" s="121" t="str">
        <f>IF(ISBLANK('Traitement des résultats'!AO5),"",'Traitement des résultats'!AO5)</f>
        <v>ECA</v>
      </c>
      <c r="M6" s="108" t="str">
        <f>IF(ISBLANK('Traitement des résultats'!AP5),"",'Traitement des résultats'!AP5)</f>
        <v>A</v>
      </c>
      <c r="N6" s="120" t="str">
        <f>IF(ISBLANK('Traitement des résultats'!AQ5),"",'Traitement des résultats'!AQ5)</f>
        <v>NA</v>
      </c>
      <c r="O6" s="122" t="str">
        <f>IF(ISBLANK('Traitement des résultats'!AR5),"",'Traitement des résultats'!AR5)</f>
        <v>NA</v>
      </c>
      <c r="P6" s="122" t="str">
        <f>IF(ISBLANK('Traitement des résultats'!AS5),"",'Traitement des résultats'!AS5)</f>
        <v>NA</v>
      </c>
      <c r="Q6" s="121" t="str">
        <f>IF(ISBLANK('Traitement des résultats'!AT5),"",'Traitement des résultats'!AT5)</f>
        <v>A</v>
      </c>
      <c r="R6" s="123" t="str">
        <f>IF(ISBLANK('Traitement des résultats'!AU5),"",'Traitement des résultats'!AU5)</f>
        <v>A</v>
      </c>
      <c r="S6" s="107">
        <f>IF(ISBLANK('Traitement des résultats'!U5),"",'Traitement des résultats'!U5)</f>
        <v>0.625</v>
      </c>
      <c r="T6" s="112" t="str">
        <f>IF(ISBLANK(S6),"",IF(S6&lt;Renseignements!$H$10,"D",""))</f>
        <v/>
      </c>
      <c r="U6" s="107">
        <f>IF(ISBLANK('Traitement des résultats'!V5),"",'Traitement des résultats'!V5)</f>
        <v>0.75</v>
      </c>
      <c r="V6" s="112" t="str">
        <f>IF(ISBLANK(U6),"",IF(U6&lt;Renseignements!$H$10,"D",""))</f>
        <v/>
      </c>
      <c r="W6" s="107">
        <f>IF(ISBLANK('Traitement des résultats'!W5),"",'Traitement des résultats'!W5)</f>
        <v>0.4</v>
      </c>
      <c r="X6" s="112" t="str">
        <f>IF(ISBLANK(W6),"",IF(W6&lt;Renseignements!$H$10,"D",""))</f>
        <v>D</v>
      </c>
      <c r="Y6" s="107">
        <f>IF(ISBLANK('Traitement des résultats'!T5),"",'Traitement des résultats'!T5)</f>
        <v>0.58823529411764708</v>
      </c>
      <c r="Z6" s="112" t="str">
        <f>IF(ISBLANK(Y6),"",IF(Y6&lt;Renseignements!$H$10,"D",""))</f>
        <v>D</v>
      </c>
    </row>
    <row r="7" spans="1:26" ht="18" x14ac:dyDescent="0.25">
      <c r="A7" s="101" t="str">
        <f>IF(ISBLANK('Listes élèves'!B5),"",'Listes élèves'!B5)</f>
        <v>Marie</v>
      </c>
      <c r="B7" s="120" t="str">
        <f>IF(ISBLANK('Traitement des résultats'!AE6),"",'Traitement des résultats'!AE6)</f>
        <v>NA</v>
      </c>
      <c r="C7" s="121" t="str">
        <f>IF(ISBLANK('Traitement des résultats'!AF6),"",'Traitement des résultats'!AF6)</f>
        <v>NA</v>
      </c>
      <c r="D7" s="121" t="str">
        <f>IF(ISBLANK('Traitement des résultats'!AG6),"",'Traitement des résultats'!AG6)</f>
        <v>NA</v>
      </c>
      <c r="E7" s="121" t="str">
        <f>IF(ISBLANK('Traitement des résultats'!AH6),"",'Traitement des résultats'!AH6)</f>
        <v>A</v>
      </c>
      <c r="F7" s="121" t="str">
        <f>IF(ISBLANK('Traitement des résultats'!AI6),"",'Traitement des résultats'!AI6)</f>
        <v/>
      </c>
      <c r="G7" s="121" t="str">
        <f>IF(ISBLANK('Traitement des résultats'!AJ6),"",'Traitement des résultats'!AJ6)</f>
        <v>A</v>
      </c>
      <c r="H7" s="121" t="str">
        <f>IF(ISBLANK('Traitement des résultats'!AK6),"",'Traitement des résultats'!AK6)</f>
        <v>A</v>
      </c>
      <c r="I7" s="108" t="str">
        <f>IF(ISBLANK('Traitement des résultats'!AL6),"",'Traitement des résultats'!AL6)</f>
        <v>ECA</v>
      </c>
      <c r="J7" s="120" t="str">
        <f>IF(ISBLANK('Traitement des résultats'!AM6),"",'Traitement des résultats'!AM6)</f>
        <v>A</v>
      </c>
      <c r="K7" s="122" t="str">
        <f>IF(ISBLANK('Traitement des résultats'!AN6),"",'Traitement des résultats'!AN6)</f>
        <v>ECA</v>
      </c>
      <c r="L7" s="121" t="str">
        <f>IF(ISBLANK('Traitement des résultats'!AO6),"",'Traitement des résultats'!AO6)</f>
        <v>NA</v>
      </c>
      <c r="M7" s="108" t="str">
        <f>IF(ISBLANK('Traitement des résultats'!AP6),"",'Traitement des résultats'!AP6)</f>
        <v>A</v>
      </c>
      <c r="N7" s="120" t="str">
        <f>IF(ISBLANK('Traitement des résultats'!AQ6),"",'Traitement des résultats'!AQ6)</f>
        <v/>
      </c>
      <c r="O7" s="122" t="str">
        <f>IF(ISBLANK('Traitement des résultats'!AR6),"",'Traitement des résultats'!AR6)</f>
        <v/>
      </c>
      <c r="P7" s="122" t="str">
        <f>IF(ISBLANK('Traitement des résultats'!AS6),"",'Traitement des résultats'!AS6)</f>
        <v>NA</v>
      </c>
      <c r="Q7" s="121" t="str">
        <f>IF(ISBLANK('Traitement des résultats'!AT6),"",'Traitement des résultats'!AT6)</f>
        <v>NA</v>
      </c>
      <c r="R7" s="123" t="str">
        <f>IF(ISBLANK('Traitement des résultats'!AU6),"",'Traitement des résultats'!AU6)</f>
        <v>NA</v>
      </c>
      <c r="S7" s="107">
        <f>IF(ISBLANK('Traitement des résultats'!U6),"",'Traitement des résultats'!U6)</f>
        <v>0.5</v>
      </c>
      <c r="T7" s="112" t="str">
        <f>IF(ISBLANK(S7),"",IF(S7&lt;Renseignements!$H$10,"D",""))</f>
        <v>D</v>
      </c>
      <c r="U7" s="107">
        <f>IF(ISBLANK('Traitement des résultats'!V6),"",'Traitement des résultats'!V6)</f>
        <v>0.625</v>
      </c>
      <c r="V7" s="112" t="str">
        <f>IF(ISBLANK(U7),"",IF(U7&lt;Renseignements!$H$10,"D",""))</f>
        <v/>
      </c>
      <c r="W7" s="107">
        <f>IF(ISBLANK('Traitement des résultats'!W6),"",'Traitement des résultats'!W6)</f>
        <v>0</v>
      </c>
      <c r="X7" s="112" t="str">
        <f>IF(ISBLANK(W7),"",IF(W7&lt;Renseignements!$H$10,"D",""))</f>
        <v>D</v>
      </c>
      <c r="Y7" s="107">
        <f>IF(ISBLANK('Traitement des résultats'!T6),"",'Traitement des résultats'!T6)</f>
        <v>0.42857142857142855</v>
      </c>
      <c r="Z7" s="112" t="str">
        <f>IF(ISBLANK(Y7),"",IF(Y7&lt;Renseignements!$H$10,"D",""))</f>
        <v>D</v>
      </c>
    </row>
    <row r="8" spans="1:26" ht="18" x14ac:dyDescent="0.25">
      <c r="A8" s="101" t="str">
        <f>IF(ISBLANK('Listes élèves'!B6),"",'Listes élèves'!B6)</f>
        <v>Fatima</v>
      </c>
      <c r="B8" s="120" t="str">
        <f>IF(ISBLANK('Traitement des résultats'!AE7),"",'Traitement des résultats'!AE7)</f>
        <v>ECA</v>
      </c>
      <c r="C8" s="121" t="str">
        <f>IF(ISBLANK('Traitement des résultats'!AF7),"",'Traitement des résultats'!AF7)</f>
        <v>A</v>
      </c>
      <c r="D8" s="121" t="str">
        <f>IF(ISBLANK('Traitement des résultats'!AG7),"",'Traitement des résultats'!AG7)</f>
        <v>A</v>
      </c>
      <c r="E8" s="121" t="str">
        <f>IF(ISBLANK('Traitement des résultats'!AH7),"",'Traitement des résultats'!AH7)</f>
        <v>ECA</v>
      </c>
      <c r="F8" s="121" t="str">
        <f>IF(ISBLANK('Traitement des résultats'!AI7),"",'Traitement des résultats'!AI7)</f>
        <v>ECA</v>
      </c>
      <c r="G8" s="121" t="str">
        <f>IF(ISBLANK('Traitement des résultats'!AJ7),"",'Traitement des résultats'!AJ7)</f>
        <v>NA</v>
      </c>
      <c r="H8" s="121" t="str">
        <f>IF(ISBLANK('Traitement des résultats'!AK7),"",'Traitement des résultats'!AK7)</f>
        <v>NA</v>
      </c>
      <c r="I8" s="108" t="str">
        <f>IF(ISBLANK('Traitement des résultats'!AL7),"",'Traitement des résultats'!AL7)</f>
        <v>NA</v>
      </c>
      <c r="J8" s="120" t="str">
        <f>IF(ISBLANK('Traitement des résultats'!AM7),"",'Traitement des résultats'!AM7)</f>
        <v>A</v>
      </c>
      <c r="K8" s="122" t="str">
        <f>IF(ISBLANK('Traitement des résultats'!AN7),"",'Traitement des résultats'!AN7)</f>
        <v>A</v>
      </c>
      <c r="L8" s="121" t="str">
        <f>IF(ISBLANK('Traitement des résultats'!AO7),"",'Traitement des résultats'!AO7)</f>
        <v>NA</v>
      </c>
      <c r="M8" s="108" t="str">
        <f>IF(ISBLANK('Traitement des résultats'!AP7),"",'Traitement des résultats'!AP7)</f>
        <v>A</v>
      </c>
      <c r="N8" s="120" t="str">
        <f>IF(ISBLANK('Traitement des résultats'!AQ7),"",'Traitement des résultats'!AQ7)</f>
        <v>NA</v>
      </c>
      <c r="O8" s="122" t="str">
        <f>IF(ISBLANK('Traitement des résultats'!AR7),"",'Traitement des résultats'!AR7)</f>
        <v>NA</v>
      </c>
      <c r="P8" s="122" t="str">
        <f>IF(ISBLANK('Traitement des résultats'!AS7),"",'Traitement des résultats'!AS7)</f>
        <v>A</v>
      </c>
      <c r="Q8" s="121" t="str">
        <f>IF(ISBLANK('Traitement des résultats'!AT7),"",'Traitement des résultats'!AT7)</f>
        <v>A</v>
      </c>
      <c r="R8" s="123" t="str">
        <f>IF(ISBLANK('Traitement des résultats'!AU7),"",'Traitement des résultats'!AU7)</f>
        <v>A</v>
      </c>
      <c r="S8" s="107">
        <f>IF(ISBLANK('Traitement des résultats'!U7),"",'Traitement des résultats'!U7)</f>
        <v>0.4375</v>
      </c>
      <c r="T8" s="112" t="str">
        <f>IF(ISBLANK(S8),"",IF(S8&lt;Renseignements!$H$10,"D",""))</f>
        <v>D</v>
      </c>
      <c r="U8" s="107">
        <f>IF(ISBLANK('Traitement des résultats'!V7),"",'Traitement des résultats'!V7)</f>
        <v>0.75</v>
      </c>
      <c r="V8" s="112" t="str">
        <f>IF(ISBLANK(U8),"",IF(U8&lt;Renseignements!$H$10,"D",""))</f>
        <v/>
      </c>
      <c r="W8" s="107">
        <f>IF(ISBLANK('Traitement des résultats'!W7),"",'Traitement des résultats'!W7)</f>
        <v>0.6</v>
      </c>
      <c r="X8" s="112" t="str">
        <f>IF(ISBLANK(W8),"",IF(W8&lt;Renseignements!$H$10,"D",""))</f>
        <v/>
      </c>
      <c r="Y8" s="107">
        <f>IF(ISBLANK('Traitement des résultats'!T7),"",'Traitement des résultats'!T7)</f>
        <v>0.55882352941176472</v>
      </c>
      <c r="Z8" s="112" t="str">
        <f>IF(ISBLANK(Y8),"",IF(Y8&lt;Renseignements!$H$10,"D",""))</f>
        <v>D</v>
      </c>
    </row>
    <row r="9" spans="1:26" ht="18" x14ac:dyDescent="0.25">
      <c r="A9" s="101" t="str">
        <f>IF(ISBLANK('Listes élèves'!B7),"",'Listes élèves'!B7)</f>
        <v>Chang</v>
      </c>
      <c r="B9" s="120" t="str">
        <f>IF(ISBLANK('Traitement des résultats'!AE8),"",'Traitement des résultats'!AE8)</f>
        <v>A</v>
      </c>
      <c r="C9" s="121" t="str">
        <f>IF(ISBLANK('Traitement des résultats'!AF8),"",'Traitement des résultats'!AF8)</f>
        <v>ECA</v>
      </c>
      <c r="D9" s="121" t="str">
        <f>IF(ISBLANK('Traitement des résultats'!AG8),"",'Traitement des résultats'!AG8)</f>
        <v>NA</v>
      </c>
      <c r="E9" s="121" t="str">
        <f>IF(ISBLANK('Traitement des résultats'!AH8),"",'Traitement des résultats'!AH8)</f>
        <v>NA</v>
      </c>
      <c r="F9" s="121" t="str">
        <f>IF(ISBLANK('Traitement des résultats'!AI8),"",'Traitement des résultats'!AI8)</f>
        <v>ECA</v>
      </c>
      <c r="G9" s="121" t="str">
        <f>IF(ISBLANK('Traitement des résultats'!AJ8),"",'Traitement des résultats'!AJ8)</f>
        <v>A</v>
      </c>
      <c r="H9" s="121" t="str">
        <f>IF(ISBLANK('Traitement des résultats'!AK8),"",'Traitement des résultats'!AK8)</f>
        <v>NA</v>
      </c>
      <c r="I9" s="108" t="str">
        <f>IF(ISBLANK('Traitement des résultats'!AL8),"",'Traitement des résultats'!AL8)</f>
        <v>A</v>
      </c>
      <c r="J9" s="120" t="str">
        <f>IF(ISBLANK('Traitement des résultats'!AM8),"",'Traitement des résultats'!AM8)</f>
        <v>ECA</v>
      </c>
      <c r="K9" s="122" t="str">
        <f>IF(ISBLANK('Traitement des résultats'!AN8),"",'Traitement des résultats'!AN8)</f>
        <v>ECA</v>
      </c>
      <c r="L9" s="121" t="str">
        <f>IF(ISBLANK('Traitement des résultats'!AO8),"",'Traitement des résultats'!AO8)</f>
        <v>ECA</v>
      </c>
      <c r="M9" s="108" t="str">
        <f>IF(ISBLANK('Traitement des résultats'!AP8),"",'Traitement des résultats'!AP8)</f>
        <v>NA</v>
      </c>
      <c r="N9" s="120" t="str">
        <f>IF(ISBLANK('Traitement des résultats'!AQ8),"",'Traitement des résultats'!AQ8)</f>
        <v>ECA</v>
      </c>
      <c r="O9" s="122" t="str">
        <f>IF(ISBLANK('Traitement des résultats'!AR8),"",'Traitement des résultats'!AR8)</f>
        <v>A</v>
      </c>
      <c r="P9" s="122" t="str">
        <f>IF(ISBLANK('Traitement des résultats'!AS8),"",'Traitement des résultats'!AS8)</f>
        <v>A</v>
      </c>
      <c r="Q9" s="121" t="str">
        <f>IF(ISBLANK('Traitement des résultats'!AT8),"",'Traitement des résultats'!AT8)</f>
        <v>NA</v>
      </c>
      <c r="R9" s="123" t="str">
        <f>IF(ISBLANK('Traitement des résultats'!AU8),"",'Traitement des résultats'!AU8)</f>
        <v>A</v>
      </c>
      <c r="S9" s="107">
        <f>IF(ISBLANK('Traitement des résultats'!U8),"",'Traitement des résultats'!U8)</f>
        <v>0.5</v>
      </c>
      <c r="T9" s="112" t="str">
        <f>IF(ISBLANK(S9),"",IF(S9&lt;Renseignements!$H$10,"D",""))</f>
        <v>D</v>
      </c>
      <c r="U9" s="107">
        <f>IF(ISBLANK('Traitement des résultats'!V8),"",'Traitement des résultats'!V8)</f>
        <v>0.375</v>
      </c>
      <c r="V9" s="112" t="str">
        <f>IF(ISBLANK(U9),"",IF(U9&lt;Renseignements!$H$10,"D",""))</f>
        <v>D</v>
      </c>
      <c r="W9" s="107">
        <f>IF(ISBLANK('Traitement des résultats'!W8),"",'Traitement des résultats'!W8)</f>
        <v>0.7</v>
      </c>
      <c r="X9" s="112" t="str">
        <f>IF(ISBLANK(W9),"",IF(W9&lt;Renseignements!$H$10,"D",""))</f>
        <v/>
      </c>
      <c r="Y9" s="107">
        <f>IF(ISBLANK('Traitement des résultats'!T8),"",'Traitement des résultats'!T8)</f>
        <v>0.52941176470588236</v>
      </c>
      <c r="Z9" s="112" t="str">
        <f>IF(ISBLANK(Y9),"",IF(Y9&lt;Renseignements!$H$10,"D",""))</f>
        <v>D</v>
      </c>
    </row>
    <row r="10" spans="1:26" ht="18" x14ac:dyDescent="0.25">
      <c r="A10" s="101" t="str">
        <f>IF(ISBLANK('Listes élèves'!B8),"",'Listes élèves'!B8)</f>
        <v>Eléonore</v>
      </c>
      <c r="B10" s="120" t="str">
        <f>IF(ISBLANK('Traitement des résultats'!AE9),"",'Traitement des résultats'!AE9)</f>
        <v>A</v>
      </c>
      <c r="C10" s="121" t="str">
        <f>IF(ISBLANK('Traitement des résultats'!AF9),"",'Traitement des résultats'!AF9)</f>
        <v>ECA</v>
      </c>
      <c r="D10" s="121" t="str">
        <f>IF(ISBLANK('Traitement des résultats'!AG9),"",'Traitement des résultats'!AG9)</f>
        <v>A</v>
      </c>
      <c r="E10" s="121" t="str">
        <f>IF(ISBLANK('Traitement des résultats'!AH9),"",'Traitement des résultats'!AH9)</f>
        <v>ECA</v>
      </c>
      <c r="F10" s="121" t="str">
        <f>IF(ISBLANK('Traitement des résultats'!AI9),"",'Traitement des résultats'!AI9)</f>
        <v>NA</v>
      </c>
      <c r="G10" s="121" t="str">
        <f>IF(ISBLANK('Traitement des résultats'!AJ9),"",'Traitement des résultats'!AJ9)</f>
        <v>A</v>
      </c>
      <c r="H10" s="121" t="str">
        <f>IF(ISBLANK('Traitement des résultats'!AK9),"",'Traitement des résultats'!AK9)</f>
        <v>ECA</v>
      </c>
      <c r="I10" s="108" t="str">
        <f>IF(ISBLANK('Traitement des résultats'!AL9),"",'Traitement des résultats'!AL9)</f>
        <v>A</v>
      </c>
      <c r="J10" s="120" t="str">
        <f>IF(ISBLANK('Traitement des résultats'!AM9),"",'Traitement des résultats'!AM9)</f>
        <v>A</v>
      </c>
      <c r="K10" s="122" t="str">
        <f>IF(ISBLANK('Traitement des résultats'!AN9),"",'Traitement des résultats'!AN9)</f>
        <v>A</v>
      </c>
      <c r="L10" s="121" t="str">
        <f>IF(ISBLANK('Traitement des résultats'!AO9),"",'Traitement des résultats'!AO9)</f>
        <v>ECA</v>
      </c>
      <c r="M10" s="108" t="str">
        <f>IF(ISBLANK('Traitement des résultats'!AP9),"",'Traitement des résultats'!AP9)</f>
        <v>A</v>
      </c>
      <c r="N10" s="120" t="str">
        <f>IF(ISBLANK('Traitement des résultats'!AQ9),"",'Traitement des résultats'!AQ9)</f>
        <v>A</v>
      </c>
      <c r="O10" s="122" t="str">
        <f>IF(ISBLANK('Traitement des résultats'!AR9),"",'Traitement des résultats'!AR9)</f>
        <v>A</v>
      </c>
      <c r="P10" s="122" t="str">
        <f>IF(ISBLANK('Traitement des résultats'!AS9),"",'Traitement des résultats'!AS9)</f>
        <v>A</v>
      </c>
      <c r="Q10" s="121" t="str">
        <f>IF(ISBLANK('Traitement des résultats'!AT9),"",'Traitement des résultats'!AT9)</f>
        <v>NA</v>
      </c>
      <c r="R10" s="123" t="str">
        <f>IF(ISBLANK('Traitement des résultats'!AU9),"",'Traitement des résultats'!AU9)</f>
        <v>A</v>
      </c>
      <c r="S10" s="107">
        <f>IF(ISBLANK('Traitement des résultats'!U9),"",'Traitement des résultats'!U9)</f>
        <v>0.6875</v>
      </c>
      <c r="T10" s="112" t="str">
        <f>IF(ISBLANK(S10),"",IF(S10&lt;Renseignements!$H$10,"D",""))</f>
        <v/>
      </c>
      <c r="U10" s="107">
        <f>IF(ISBLANK('Traitement des résultats'!V9),"",'Traitement des résultats'!V9)</f>
        <v>0.875</v>
      </c>
      <c r="V10" s="112" t="str">
        <f>IF(ISBLANK(U10),"",IF(U10&lt;Renseignements!$H$10,"D",""))</f>
        <v/>
      </c>
      <c r="W10" s="107">
        <f>IF(ISBLANK('Traitement des résultats'!W9),"",'Traitement des résultats'!W9)</f>
        <v>0.8</v>
      </c>
      <c r="X10" s="112" t="str">
        <f>IF(ISBLANK(W10),"",IF(W10&lt;Renseignements!$H$10,"D",""))</f>
        <v/>
      </c>
      <c r="Y10" s="107">
        <f>IF(ISBLANK('Traitement des résultats'!T9),"",'Traitement des résultats'!T9)</f>
        <v>0.76470588235294112</v>
      </c>
      <c r="Z10" s="112" t="str">
        <f>IF(ISBLANK(Y10),"",IF(Y10&lt;Renseignements!$H$10,"D",""))</f>
        <v/>
      </c>
    </row>
    <row r="11" spans="1:26" ht="18" x14ac:dyDescent="0.25">
      <c r="A11" s="101" t="str">
        <f>IF(ISBLANK('Listes élèves'!B9),"",'Listes élèves'!B9)</f>
        <v/>
      </c>
      <c r="B11" s="120" t="str">
        <f>IF(ISBLANK('Traitement des résultats'!AE10),"",'Traitement des résultats'!AE10)</f>
        <v/>
      </c>
      <c r="C11" s="121" t="str">
        <f>IF(ISBLANK('Traitement des résultats'!AF10),"",'Traitement des résultats'!AF10)</f>
        <v/>
      </c>
      <c r="D11" s="121" t="str">
        <f>IF(ISBLANK('Traitement des résultats'!AG10),"",'Traitement des résultats'!AG10)</f>
        <v/>
      </c>
      <c r="E11" s="121" t="str">
        <f>IF(ISBLANK('Traitement des résultats'!AH10),"",'Traitement des résultats'!AH10)</f>
        <v/>
      </c>
      <c r="F11" s="121" t="str">
        <f>IF(ISBLANK('Traitement des résultats'!AI10),"",'Traitement des résultats'!AI10)</f>
        <v/>
      </c>
      <c r="G11" s="121" t="str">
        <f>IF(ISBLANK('Traitement des résultats'!AJ10),"",'Traitement des résultats'!AJ10)</f>
        <v/>
      </c>
      <c r="H11" s="121" t="str">
        <f>IF(ISBLANK('Traitement des résultats'!AK10),"",'Traitement des résultats'!AK10)</f>
        <v/>
      </c>
      <c r="I11" s="108" t="str">
        <f>IF(ISBLANK('Traitement des résultats'!AL10),"",'Traitement des résultats'!AL10)</f>
        <v/>
      </c>
      <c r="J11" s="120" t="str">
        <f>IF(ISBLANK('Traitement des résultats'!AM10),"",'Traitement des résultats'!AM10)</f>
        <v/>
      </c>
      <c r="K11" s="122" t="str">
        <f>IF(ISBLANK('Traitement des résultats'!AN10),"",'Traitement des résultats'!AN10)</f>
        <v/>
      </c>
      <c r="L11" s="121" t="str">
        <f>IF(ISBLANK('Traitement des résultats'!AO10),"",'Traitement des résultats'!AO10)</f>
        <v/>
      </c>
      <c r="M11" s="108" t="str">
        <f>IF(ISBLANK('Traitement des résultats'!AP10),"",'Traitement des résultats'!AP10)</f>
        <v/>
      </c>
      <c r="N11" s="120" t="str">
        <f>IF(ISBLANK('Traitement des résultats'!AQ10),"",'Traitement des résultats'!AQ10)</f>
        <v/>
      </c>
      <c r="O11" s="122" t="str">
        <f>IF(ISBLANK('Traitement des résultats'!AR10),"",'Traitement des résultats'!AR10)</f>
        <v/>
      </c>
      <c r="P11" s="122" t="str">
        <f>IF(ISBLANK('Traitement des résultats'!AS10),"",'Traitement des résultats'!AS10)</f>
        <v/>
      </c>
      <c r="Q11" s="121" t="str">
        <f>IF(ISBLANK('Traitement des résultats'!AT10),"",'Traitement des résultats'!AT10)</f>
        <v/>
      </c>
      <c r="R11" s="123" t="str">
        <f>IF(ISBLANK('Traitement des résultats'!AU10),"",'Traitement des résultats'!AU10)</f>
        <v/>
      </c>
      <c r="S11" s="107" t="str">
        <f>IF(ISBLANK('Traitement des résultats'!U10),"",'Traitement des résultats'!U10)</f>
        <v/>
      </c>
      <c r="T11" s="112" t="str">
        <f>IF(ISBLANK(S11),"",IF(S11&lt;Renseignements!$H$10,"D",""))</f>
        <v/>
      </c>
      <c r="U11" s="107" t="str">
        <f>IF(ISBLANK('Traitement des résultats'!V10),"",'Traitement des résultats'!V10)</f>
        <v/>
      </c>
      <c r="V11" s="112" t="str">
        <f>IF(ISBLANK(U11),"",IF(U11&lt;Renseignements!$H$10,"D",""))</f>
        <v/>
      </c>
      <c r="W11" s="107" t="str">
        <f>IF(ISBLANK('Traitement des résultats'!W10),"",'Traitement des résultats'!W10)</f>
        <v/>
      </c>
      <c r="X11" s="112" t="str">
        <f>IF(ISBLANK(W11),"",IF(W11&lt;Renseignements!$H$10,"D",""))</f>
        <v/>
      </c>
      <c r="Y11" s="107" t="str">
        <f>IF(ISBLANK('Traitement des résultats'!T10),"",'Traitement des résultats'!T10)</f>
        <v/>
      </c>
      <c r="Z11" s="112" t="str">
        <f>IF(ISBLANK(Y11),"",IF(Y11&lt;Renseignements!$H$10,"D",""))</f>
        <v/>
      </c>
    </row>
    <row r="12" spans="1:26" ht="18" x14ac:dyDescent="0.25">
      <c r="A12" s="101" t="str">
        <f>IF(ISBLANK('Listes élèves'!B10),"",'Listes élèves'!B10)</f>
        <v/>
      </c>
      <c r="B12" s="120" t="str">
        <f>IF(ISBLANK('Traitement des résultats'!AE11),"",'Traitement des résultats'!AE11)</f>
        <v/>
      </c>
      <c r="C12" s="121" t="str">
        <f>IF(ISBLANK('Traitement des résultats'!AF11),"",'Traitement des résultats'!AF11)</f>
        <v/>
      </c>
      <c r="D12" s="121" t="str">
        <f>IF(ISBLANK('Traitement des résultats'!AG11),"",'Traitement des résultats'!AG11)</f>
        <v/>
      </c>
      <c r="E12" s="121" t="str">
        <f>IF(ISBLANK('Traitement des résultats'!AH11),"",'Traitement des résultats'!AH11)</f>
        <v/>
      </c>
      <c r="F12" s="121" t="str">
        <f>IF(ISBLANK('Traitement des résultats'!AI11),"",'Traitement des résultats'!AI11)</f>
        <v/>
      </c>
      <c r="G12" s="121" t="str">
        <f>IF(ISBLANK('Traitement des résultats'!AJ11),"",'Traitement des résultats'!AJ11)</f>
        <v/>
      </c>
      <c r="H12" s="121" t="str">
        <f>IF(ISBLANK('Traitement des résultats'!AK11),"",'Traitement des résultats'!AK11)</f>
        <v/>
      </c>
      <c r="I12" s="108" t="str">
        <f>IF(ISBLANK('Traitement des résultats'!AL11),"",'Traitement des résultats'!AL11)</f>
        <v/>
      </c>
      <c r="J12" s="120" t="str">
        <f>IF(ISBLANK('Traitement des résultats'!AM11),"",'Traitement des résultats'!AM11)</f>
        <v/>
      </c>
      <c r="K12" s="122" t="str">
        <f>IF(ISBLANK('Traitement des résultats'!AN11),"",'Traitement des résultats'!AN11)</f>
        <v/>
      </c>
      <c r="L12" s="121" t="str">
        <f>IF(ISBLANK('Traitement des résultats'!AO11),"",'Traitement des résultats'!AO11)</f>
        <v/>
      </c>
      <c r="M12" s="108" t="str">
        <f>IF(ISBLANK('Traitement des résultats'!AP11),"",'Traitement des résultats'!AP11)</f>
        <v/>
      </c>
      <c r="N12" s="120" t="str">
        <f>IF(ISBLANK('Traitement des résultats'!AQ11),"",'Traitement des résultats'!AQ11)</f>
        <v/>
      </c>
      <c r="O12" s="122" t="str">
        <f>IF(ISBLANK('Traitement des résultats'!AR11),"",'Traitement des résultats'!AR11)</f>
        <v/>
      </c>
      <c r="P12" s="122" t="str">
        <f>IF(ISBLANK('Traitement des résultats'!AS11),"",'Traitement des résultats'!AS11)</f>
        <v/>
      </c>
      <c r="Q12" s="121" t="str">
        <f>IF(ISBLANK('Traitement des résultats'!AT11),"",'Traitement des résultats'!AT11)</f>
        <v/>
      </c>
      <c r="R12" s="123" t="str">
        <f>IF(ISBLANK('Traitement des résultats'!AU11),"",'Traitement des résultats'!AU11)</f>
        <v/>
      </c>
      <c r="S12" s="107" t="str">
        <f>IF(ISBLANK('Traitement des résultats'!U11),"",'Traitement des résultats'!U11)</f>
        <v/>
      </c>
      <c r="T12" s="112" t="str">
        <f>IF(ISBLANK(S12),"",IF(S12&lt;Renseignements!$H$10,"D",""))</f>
        <v/>
      </c>
      <c r="U12" s="107" t="str">
        <f>IF(ISBLANK('Traitement des résultats'!V11),"",'Traitement des résultats'!V11)</f>
        <v/>
      </c>
      <c r="V12" s="112" t="str">
        <f>IF(ISBLANK(U12),"",IF(U12&lt;Renseignements!$H$10,"D",""))</f>
        <v/>
      </c>
      <c r="W12" s="107" t="str">
        <f>IF(ISBLANK('Traitement des résultats'!W11),"",'Traitement des résultats'!W11)</f>
        <v/>
      </c>
      <c r="X12" s="112" t="str">
        <f>IF(ISBLANK(W12),"",IF(W12&lt;Renseignements!$H$10,"D",""))</f>
        <v/>
      </c>
      <c r="Y12" s="107" t="str">
        <f>IF(ISBLANK('Traitement des résultats'!T11),"",'Traitement des résultats'!T11)</f>
        <v/>
      </c>
      <c r="Z12" s="112" t="str">
        <f>IF(ISBLANK(Y12),"",IF(Y12&lt;Renseignements!$H$10,"D",""))</f>
        <v/>
      </c>
    </row>
    <row r="13" spans="1:26" ht="18" x14ac:dyDescent="0.25">
      <c r="A13" s="101" t="str">
        <f>IF(ISBLANK('Listes élèves'!B11),"",'Listes élèves'!B11)</f>
        <v/>
      </c>
      <c r="B13" s="120" t="str">
        <f>IF(ISBLANK('Traitement des résultats'!AE12),"",'Traitement des résultats'!AE12)</f>
        <v/>
      </c>
      <c r="C13" s="121" t="str">
        <f>IF(ISBLANK('Traitement des résultats'!AF12),"",'Traitement des résultats'!AF12)</f>
        <v/>
      </c>
      <c r="D13" s="121" t="str">
        <f>IF(ISBLANK('Traitement des résultats'!AG12),"",'Traitement des résultats'!AG12)</f>
        <v/>
      </c>
      <c r="E13" s="121" t="str">
        <f>IF(ISBLANK('Traitement des résultats'!AH12),"",'Traitement des résultats'!AH12)</f>
        <v/>
      </c>
      <c r="F13" s="121" t="str">
        <f>IF(ISBLANK('Traitement des résultats'!AI12),"",'Traitement des résultats'!AI12)</f>
        <v/>
      </c>
      <c r="G13" s="121" t="str">
        <f>IF(ISBLANK('Traitement des résultats'!AJ12),"",'Traitement des résultats'!AJ12)</f>
        <v/>
      </c>
      <c r="H13" s="121" t="str">
        <f>IF(ISBLANK('Traitement des résultats'!AK12),"",'Traitement des résultats'!AK12)</f>
        <v/>
      </c>
      <c r="I13" s="108" t="str">
        <f>IF(ISBLANK('Traitement des résultats'!AL12),"",'Traitement des résultats'!AL12)</f>
        <v/>
      </c>
      <c r="J13" s="120" t="str">
        <f>IF(ISBLANK('Traitement des résultats'!AM12),"",'Traitement des résultats'!AM12)</f>
        <v/>
      </c>
      <c r="K13" s="122" t="str">
        <f>IF(ISBLANK('Traitement des résultats'!AN12),"",'Traitement des résultats'!AN12)</f>
        <v/>
      </c>
      <c r="L13" s="121" t="str">
        <f>IF(ISBLANK('Traitement des résultats'!AO12),"",'Traitement des résultats'!AO12)</f>
        <v/>
      </c>
      <c r="M13" s="108" t="str">
        <f>IF(ISBLANK('Traitement des résultats'!AP12),"",'Traitement des résultats'!AP12)</f>
        <v/>
      </c>
      <c r="N13" s="120" t="str">
        <f>IF(ISBLANK('Traitement des résultats'!AQ12),"",'Traitement des résultats'!AQ12)</f>
        <v/>
      </c>
      <c r="O13" s="122" t="str">
        <f>IF(ISBLANK('Traitement des résultats'!AR12),"",'Traitement des résultats'!AR12)</f>
        <v/>
      </c>
      <c r="P13" s="122" t="str">
        <f>IF(ISBLANK('Traitement des résultats'!AS12),"",'Traitement des résultats'!AS12)</f>
        <v/>
      </c>
      <c r="Q13" s="121" t="str">
        <f>IF(ISBLANK('Traitement des résultats'!AT12),"",'Traitement des résultats'!AT12)</f>
        <v/>
      </c>
      <c r="R13" s="123" t="str">
        <f>IF(ISBLANK('Traitement des résultats'!AU12),"",'Traitement des résultats'!AU12)</f>
        <v/>
      </c>
      <c r="S13" s="107" t="str">
        <f>IF(ISBLANK('Traitement des résultats'!U12),"",'Traitement des résultats'!U12)</f>
        <v/>
      </c>
      <c r="T13" s="112" t="str">
        <f>IF(ISBLANK(S13),"",IF(S13&lt;Renseignements!$H$10,"D",""))</f>
        <v/>
      </c>
      <c r="U13" s="107" t="str">
        <f>IF(ISBLANK('Traitement des résultats'!V12),"",'Traitement des résultats'!V12)</f>
        <v/>
      </c>
      <c r="V13" s="112" t="str">
        <f>IF(ISBLANK(U13),"",IF(U13&lt;Renseignements!$H$10,"D",""))</f>
        <v/>
      </c>
      <c r="W13" s="107" t="str">
        <f>IF(ISBLANK('Traitement des résultats'!W12),"",'Traitement des résultats'!W12)</f>
        <v/>
      </c>
      <c r="X13" s="112" t="str">
        <f>IF(ISBLANK(W13),"",IF(W13&lt;Renseignements!$H$10,"D",""))</f>
        <v/>
      </c>
      <c r="Y13" s="107" t="str">
        <f>IF(ISBLANK('Traitement des résultats'!T12),"",'Traitement des résultats'!T12)</f>
        <v/>
      </c>
      <c r="Z13" s="112" t="str">
        <f>IF(ISBLANK(Y13),"",IF(Y13&lt;Renseignements!$H$10,"D",""))</f>
        <v/>
      </c>
    </row>
    <row r="14" spans="1:26" ht="18" x14ac:dyDescent="0.25">
      <c r="A14" s="101" t="str">
        <f>IF(ISBLANK('Listes élèves'!B12),"",'Listes élèves'!B12)</f>
        <v/>
      </c>
      <c r="B14" s="120" t="str">
        <f>IF(ISBLANK('Traitement des résultats'!AE13),"",'Traitement des résultats'!AE13)</f>
        <v/>
      </c>
      <c r="C14" s="121" t="str">
        <f>IF(ISBLANK('Traitement des résultats'!AF13),"",'Traitement des résultats'!AF13)</f>
        <v/>
      </c>
      <c r="D14" s="121" t="str">
        <f>IF(ISBLANK('Traitement des résultats'!AG13),"",'Traitement des résultats'!AG13)</f>
        <v/>
      </c>
      <c r="E14" s="121" t="str">
        <f>IF(ISBLANK('Traitement des résultats'!AH13),"",'Traitement des résultats'!AH13)</f>
        <v/>
      </c>
      <c r="F14" s="121" t="str">
        <f>IF(ISBLANK('Traitement des résultats'!AI13),"",'Traitement des résultats'!AI13)</f>
        <v/>
      </c>
      <c r="G14" s="121" t="str">
        <f>IF(ISBLANK('Traitement des résultats'!AJ13),"",'Traitement des résultats'!AJ13)</f>
        <v/>
      </c>
      <c r="H14" s="121" t="str">
        <f>IF(ISBLANK('Traitement des résultats'!AK13),"",'Traitement des résultats'!AK13)</f>
        <v/>
      </c>
      <c r="I14" s="108" t="str">
        <f>IF(ISBLANK('Traitement des résultats'!AL13),"",'Traitement des résultats'!AL13)</f>
        <v/>
      </c>
      <c r="J14" s="120" t="str">
        <f>IF(ISBLANK('Traitement des résultats'!AM13),"",'Traitement des résultats'!AM13)</f>
        <v/>
      </c>
      <c r="K14" s="122" t="str">
        <f>IF(ISBLANK('Traitement des résultats'!AN13),"",'Traitement des résultats'!AN13)</f>
        <v/>
      </c>
      <c r="L14" s="121" t="str">
        <f>IF(ISBLANK('Traitement des résultats'!AO13),"",'Traitement des résultats'!AO13)</f>
        <v/>
      </c>
      <c r="M14" s="108" t="str">
        <f>IF(ISBLANK('Traitement des résultats'!AP13),"",'Traitement des résultats'!AP13)</f>
        <v/>
      </c>
      <c r="N14" s="120" t="str">
        <f>IF(ISBLANK('Traitement des résultats'!AQ13),"",'Traitement des résultats'!AQ13)</f>
        <v/>
      </c>
      <c r="O14" s="122" t="str">
        <f>IF(ISBLANK('Traitement des résultats'!AR13),"",'Traitement des résultats'!AR13)</f>
        <v/>
      </c>
      <c r="P14" s="122" t="str">
        <f>IF(ISBLANK('Traitement des résultats'!AS13),"",'Traitement des résultats'!AS13)</f>
        <v/>
      </c>
      <c r="Q14" s="121" t="str">
        <f>IF(ISBLANK('Traitement des résultats'!AT13),"",'Traitement des résultats'!AT13)</f>
        <v/>
      </c>
      <c r="R14" s="123" t="str">
        <f>IF(ISBLANK('Traitement des résultats'!AU13),"",'Traitement des résultats'!AU13)</f>
        <v/>
      </c>
      <c r="S14" s="107" t="str">
        <f>IF(ISBLANK('Traitement des résultats'!U13),"",'Traitement des résultats'!U13)</f>
        <v/>
      </c>
      <c r="T14" s="112" t="str">
        <f>IF(ISBLANK(S14),"",IF(S14&lt;Renseignements!$H$10,"D",""))</f>
        <v/>
      </c>
      <c r="U14" s="107" t="str">
        <f>IF(ISBLANK('Traitement des résultats'!V13),"",'Traitement des résultats'!V13)</f>
        <v/>
      </c>
      <c r="V14" s="112" t="str">
        <f>IF(ISBLANK(U14),"",IF(U14&lt;Renseignements!$H$10,"D",""))</f>
        <v/>
      </c>
      <c r="W14" s="107" t="str">
        <f>IF(ISBLANK('Traitement des résultats'!W13),"",'Traitement des résultats'!W13)</f>
        <v/>
      </c>
      <c r="X14" s="112" t="str">
        <f>IF(ISBLANK(W14),"",IF(W14&lt;Renseignements!$H$10,"D",""))</f>
        <v/>
      </c>
      <c r="Y14" s="107" t="str">
        <f>IF(ISBLANK('Traitement des résultats'!T13),"",'Traitement des résultats'!T13)</f>
        <v/>
      </c>
      <c r="Z14" s="112" t="str">
        <f>IF(ISBLANK(Y14),"",IF(Y14&lt;Renseignements!$H$10,"D",""))</f>
        <v/>
      </c>
    </row>
    <row r="15" spans="1:26" ht="18" x14ac:dyDescent="0.25">
      <c r="A15" s="101" t="str">
        <f>IF(ISBLANK('Listes élèves'!B13),"",'Listes élèves'!B13)</f>
        <v/>
      </c>
      <c r="B15" s="120" t="str">
        <f>IF(ISBLANK('Traitement des résultats'!AE14),"",'Traitement des résultats'!AE14)</f>
        <v/>
      </c>
      <c r="C15" s="121" t="str">
        <f>IF(ISBLANK('Traitement des résultats'!AF14),"",'Traitement des résultats'!AF14)</f>
        <v/>
      </c>
      <c r="D15" s="121" t="str">
        <f>IF(ISBLANK('Traitement des résultats'!AG14),"",'Traitement des résultats'!AG14)</f>
        <v/>
      </c>
      <c r="E15" s="121" t="str">
        <f>IF(ISBLANK('Traitement des résultats'!AH14),"",'Traitement des résultats'!AH14)</f>
        <v/>
      </c>
      <c r="F15" s="121" t="str">
        <f>IF(ISBLANK('Traitement des résultats'!AI14),"",'Traitement des résultats'!AI14)</f>
        <v/>
      </c>
      <c r="G15" s="121" t="str">
        <f>IF(ISBLANK('Traitement des résultats'!AJ14),"",'Traitement des résultats'!AJ14)</f>
        <v/>
      </c>
      <c r="H15" s="121" t="str">
        <f>IF(ISBLANK('Traitement des résultats'!AK14),"",'Traitement des résultats'!AK14)</f>
        <v/>
      </c>
      <c r="I15" s="108" t="str">
        <f>IF(ISBLANK('Traitement des résultats'!AL14),"",'Traitement des résultats'!AL14)</f>
        <v/>
      </c>
      <c r="J15" s="120" t="str">
        <f>IF(ISBLANK('Traitement des résultats'!AM14),"",'Traitement des résultats'!AM14)</f>
        <v/>
      </c>
      <c r="K15" s="122" t="str">
        <f>IF(ISBLANK('Traitement des résultats'!AN14),"",'Traitement des résultats'!AN14)</f>
        <v/>
      </c>
      <c r="L15" s="121" t="str">
        <f>IF(ISBLANK('Traitement des résultats'!AO14),"",'Traitement des résultats'!AO14)</f>
        <v/>
      </c>
      <c r="M15" s="108" t="str">
        <f>IF(ISBLANK('Traitement des résultats'!AP14),"",'Traitement des résultats'!AP14)</f>
        <v/>
      </c>
      <c r="N15" s="120" t="str">
        <f>IF(ISBLANK('Traitement des résultats'!AQ14),"",'Traitement des résultats'!AQ14)</f>
        <v/>
      </c>
      <c r="O15" s="122" t="str">
        <f>IF(ISBLANK('Traitement des résultats'!AR14),"",'Traitement des résultats'!AR14)</f>
        <v/>
      </c>
      <c r="P15" s="122" t="str">
        <f>IF(ISBLANK('Traitement des résultats'!AS14),"",'Traitement des résultats'!AS14)</f>
        <v/>
      </c>
      <c r="Q15" s="121" t="str">
        <f>IF(ISBLANK('Traitement des résultats'!AT14),"",'Traitement des résultats'!AT14)</f>
        <v/>
      </c>
      <c r="R15" s="123" t="str">
        <f>IF(ISBLANK('Traitement des résultats'!AU14),"",'Traitement des résultats'!AU14)</f>
        <v/>
      </c>
      <c r="S15" s="107" t="str">
        <f>IF(ISBLANK('Traitement des résultats'!U14),"",'Traitement des résultats'!U14)</f>
        <v/>
      </c>
      <c r="T15" s="112" t="str">
        <f>IF(ISBLANK(S15),"",IF(S15&lt;Renseignements!$H$10,"D",""))</f>
        <v/>
      </c>
      <c r="U15" s="107" t="str">
        <f>IF(ISBLANK('Traitement des résultats'!V14),"",'Traitement des résultats'!V14)</f>
        <v/>
      </c>
      <c r="V15" s="112" t="str">
        <f>IF(ISBLANK(U15),"",IF(U15&lt;Renseignements!$H$10,"D",""))</f>
        <v/>
      </c>
      <c r="W15" s="107" t="str">
        <f>IF(ISBLANK('Traitement des résultats'!W14),"",'Traitement des résultats'!W14)</f>
        <v/>
      </c>
      <c r="X15" s="112" t="str">
        <f>IF(ISBLANK(W15),"",IF(W15&lt;Renseignements!$H$10,"D",""))</f>
        <v/>
      </c>
      <c r="Y15" s="107" t="str">
        <f>IF(ISBLANK('Traitement des résultats'!T14),"",'Traitement des résultats'!T14)</f>
        <v/>
      </c>
      <c r="Z15" s="112" t="str">
        <f>IF(ISBLANK(Y15),"",IF(Y15&lt;Renseignements!$H$10,"D",""))</f>
        <v/>
      </c>
    </row>
    <row r="16" spans="1:26" ht="18" x14ac:dyDescent="0.25">
      <c r="A16" s="101" t="str">
        <f>IF(ISBLANK('Listes élèves'!B14),"",'Listes élèves'!B14)</f>
        <v/>
      </c>
      <c r="B16" s="120" t="str">
        <f>IF(ISBLANK('Traitement des résultats'!AE15),"",'Traitement des résultats'!AE15)</f>
        <v/>
      </c>
      <c r="C16" s="121" t="str">
        <f>IF(ISBLANK('Traitement des résultats'!AF15),"",'Traitement des résultats'!AF15)</f>
        <v/>
      </c>
      <c r="D16" s="121" t="str">
        <f>IF(ISBLANK('Traitement des résultats'!AG15),"",'Traitement des résultats'!AG15)</f>
        <v/>
      </c>
      <c r="E16" s="121" t="str">
        <f>IF(ISBLANK('Traitement des résultats'!AH15),"",'Traitement des résultats'!AH15)</f>
        <v/>
      </c>
      <c r="F16" s="121" t="str">
        <f>IF(ISBLANK('Traitement des résultats'!AI15),"",'Traitement des résultats'!AI15)</f>
        <v/>
      </c>
      <c r="G16" s="121" t="str">
        <f>IF(ISBLANK('Traitement des résultats'!AJ15),"",'Traitement des résultats'!AJ15)</f>
        <v/>
      </c>
      <c r="H16" s="121" t="str">
        <f>IF(ISBLANK('Traitement des résultats'!AK15),"",'Traitement des résultats'!AK15)</f>
        <v/>
      </c>
      <c r="I16" s="108" t="str">
        <f>IF(ISBLANK('Traitement des résultats'!AL15),"",'Traitement des résultats'!AL15)</f>
        <v/>
      </c>
      <c r="J16" s="120" t="str">
        <f>IF(ISBLANK('Traitement des résultats'!AM15),"",'Traitement des résultats'!AM15)</f>
        <v/>
      </c>
      <c r="K16" s="122" t="str">
        <f>IF(ISBLANK('Traitement des résultats'!AN15),"",'Traitement des résultats'!AN15)</f>
        <v/>
      </c>
      <c r="L16" s="121" t="str">
        <f>IF(ISBLANK('Traitement des résultats'!AO15),"",'Traitement des résultats'!AO15)</f>
        <v/>
      </c>
      <c r="M16" s="108" t="str">
        <f>IF(ISBLANK('Traitement des résultats'!AP15),"",'Traitement des résultats'!AP15)</f>
        <v/>
      </c>
      <c r="N16" s="120" t="str">
        <f>IF(ISBLANK('Traitement des résultats'!AQ15),"",'Traitement des résultats'!AQ15)</f>
        <v/>
      </c>
      <c r="O16" s="122" t="str">
        <f>IF(ISBLANK('Traitement des résultats'!AR15),"",'Traitement des résultats'!AR15)</f>
        <v/>
      </c>
      <c r="P16" s="122" t="str">
        <f>IF(ISBLANK('Traitement des résultats'!AS15),"",'Traitement des résultats'!AS15)</f>
        <v/>
      </c>
      <c r="Q16" s="121" t="str">
        <f>IF(ISBLANK('Traitement des résultats'!AT15),"",'Traitement des résultats'!AT15)</f>
        <v/>
      </c>
      <c r="R16" s="123" t="str">
        <f>IF(ISBLANK('Traitement des résultats'!AU15),"",'Traitement des résultats'!AU15)</f>
        <v/>
      </c>
      <c r="S16" s="107" t="str">
        <f>IF(ISBLANK('Traitement des résultats'!U15),"",'Traitement des résultats'!U15)</f>
        <v/>
      </c>
      <c r="T16" s="112" t="str">
        <f>IF(ISBLANK(S16),"",IF(S16&lt;Renseignements!$H$10,"D",""))</f>
        <v/>
      </c>
      <c r="U16" s="107" t="str">
        <f>IF(ISBLANK('Traitement des résultats'!V15),"",'Traitement des résultats'!V15)</f>
        <v/>
      </c>
      <c r="V16" s="112" t="str">
        <f>IF(ISBLANK(U16),"",IF(U16&lt;Renseignements!$H$10,"D",""))</f>
        <v/>
      </c>
      <c r="W16" s="107" t="str">
        <f>IF(ISBLANK('Traitement des résultats'!W15),"",'Traitement des résultats'!W15)</f>
        <v/>
      </c>
      <c r="X16" s="112" t="str">
        <f>IF(ISBLANK(W16),"",IF(W16&lt;Renseignements!$H$10,"D",""))</f>
        <v/>
      </c>
      <c r="Y16" s="107" t="str">
        <f>IF(ISBLANK('Traitement des résultats'!T15),"",'Traitement des résultats'!T15)</f>
        <v/>
      </c>
      <c r="Z16" s="112" t="str">
        <f>IF(ISBLANK(Y16),"",IF(Y16&lt;Renseignements!$H$10,"D",""))</f>
        <v/>
      </c>
    </row>
    <row r="17" spans="1:26" ht="18" x14ac:dyDescent="0.25">
      <c r="A17" s="101" t="str">
        <f>IF(ISBLANK('Listes élèves'!B15),"",'Listes élèves'!B15)</f>
        <v/>
      </c>
      <c r="B17" s="120" t="str">
        <f>IF(ISBLANK('Traitement des résultats'!AE16),"",'Traitement des résultats'!AE16)</f>
        <v/>
      </c>
      <c r="C17" s="121" t="str">
        <f>IF(ISBLANK('Traitement des résultats'!AF16),"",'Traitement des résultats'!AF16)</f>
        <v/>
      </c>
      <c r="D17" s="121" t="str">
        <f>IF(ISBLANK('Traitement des résultats'!AG16),"",'Traitement des résultats'!AG16)</f>
        <v/>
      </c>
      <c r="E17" s="121" t="str">
        <f>IF(ISBLANK('Traitement des résultats'!AH16),"",'Traitement des résultats'!AH16)</f>
        <v/>
      </c>
      <c r="F17" s="121" t="str">
        <f>IF(ISBLANK('Traitement des résultats'!AI16),"",'Traitement des résultats'!AI16)</f>
        <v/>
      </c>
      <c r="G17" s="121" t="str">
        <f>IF(ISBLANK('Traitement des résultats'!AJ16),"",'Traitement des résultats'!AJ16)</f>
        <v/>
      </c>
      <c r="H17" s="121" t="str">
        <f>IF(ISBLANK('Traitement des résultats'!AK16),"",'Traitement des résultats'!AK16)</f>
        <v/>
      </c>
      <c r="I17" s="108" t="str">
        <f>IF(ISBLANK('Traitement des résultats'!AL16),"",'Traitement des résultats'!AL16)</f>
        <v/>
      </c>
      <c r="J17" s="120" t="str">
        <f>IF(ISBLANK('Traitement des résultats'!AM16),"",'Traitement des résultats'!AM16)</f>
        <v/>
      </c>
      <c r="K17" s="122" t="str">
        <f>IF(ISBLANK('Traitement des résultats'!AN16),"",'Traitement des résultats'!AN16)</f>
        <v/>
      </c>
      <c r="L17" s="121" t="str">
        <f>IF(ISBLANK('Traitement des résultats'!AO16),"",'Traitement des résultats'!AO16)</f>
        <v/>
      </c>
      <c r="M17" s="108" t="str">
        <f>IF(ISBLANK('Traitement des résultats'!AP16),"",'Traitement des résultats'!AP16)</f>
        <v/>
      </c>
      <c r="N17" s="120" t="str">
        <f>IF(ISBLANK('Traitement des résultats'!AQ16),"",'Traitement des résultats'!AQ16)</f>
        <v/>
      </c>
      <c r="O17" s="122" t="str">
        <f>IF(ISBLANK('Traitement des résultats'!AR16),"",'Traitement des résultats'!AR16)</f>
        <v/>
      </c>
      <c r="P17" s="122" t="str">
        <f>IF(ISBLANK('Traitement des résultats'!AS16),"",'Traitement des résultats'!AS16)</f>
        <v/>
      </c>
      <c r="Q17" s="121" t="str">
        <f>IF(ISBLANK('Traitement des résultats'!AT16),"",'Traitement des résultats'!AT16)</f>
        <v/>
      </c>
      <c r="R17" s="123" t="str">
        <f>IF(ISBLANK('Traitement des résultats'!AU16),"",'Traitement des résultats'!AU16)</f>
        <v/>
      </c>
      <c r="S17" s="107" t="str">
        <f>IF(ISBLANK('Traitement des résultats'!U16),"",'Traitement des résultats'!U16)</f>
        <v/>
      </c>
      <c r="T17" s="112" t="str">
        <f>IF(ISBLANK(S17),"",IF(S17&lt;Renseignements!$H$10,"D",""))</f>
        <v/>
      </c>
      <c r="U17" s="107" t="str">
        <f>IF(ISBLANK('Traitement des résultats'!V16),"",'Traitement des résultats'!V16)</f>
        <v/>
      </c>
      <c r="V17" s="112" t="str">
        <f>IF(ISBLANK(U17),"",IF(U17&lt;Renseignements!$H$10,"D",""))</f>
        <v/>
      </c>
      <c r="W17" s="107" t="str">
        <f>IF(ISBLANK('Traitement des résultats'!W16),"",'Traitement des résultats'!W16)</f>
        <v/>
      </c>
      <c r="X17" s="112" t="str">
        <f>IF(ISBLANK(W17),"",IF(W17&lt;Renseignements!$H$10,"D",""))</f>
        <v/>
      </c>
      <c r="Y17" s="107" t="str">
        <f>IF(ISBLANK('Traitement des résultats'!T16),"",'Traitement des résultats'!T16)</f>
        <v/>
      </c>
      <c r="Z17" s="112" t="str">
        <f>IF(ISBLANK(Y17),"",IF(Y17&lt;Renseignements!$H$10,"D",""))</f>
        <v/>
      </c>
    </row>
    <row r="18" spans="1:26" ht="18" x14ac:dyDescent="0.25">
      <c r="A18" s="101" t="str">
        <f>IF(ISBLANK('Listes élèves'!B16),"",'Listes élèves'!B16)</f>
        <v/>
      </c>
      <c r="B18" s="120" t="str">
        <f>IF(ISBLANK('Traitement des résultats'!AE17),"",'Traitement des résultats'!AE17)</f>
        <v/>
      </c>
      <c r="C18" s="121" t="str">
        <f>IF(ISBLANK('Traitement des résultats'!AF17),"",'Traitement des résultats'!AF17)</f>
        <v/>
      </c>
      <c r="D18" s="121" t="str">
        <f>IF(ISBLANK('Traitement des résultats'!AG17),"",'Traitement des résultats'!AG17)</f>
        <v/>
      </c>
      <c r="E18" s="121" t="str">
        <f>IF(ISBLANK('Traitement des résultats'!AH17),"",'Traitement des résultats'!AH17)</f>
        <v/>
      </c>
      <c r="F18" s="121" t="str">
        <f>IF(ISBLANK('Traitement des résultats'!AI17),"",'Traitement des résultats'!AI17)</f>
        <v/>
      </c>
      <c r="G18" s="121" t="str">
        <f>IF(ISBLANK('Traitement des résultats'!AJ17),"",'Traitement des résultats'!AJ17)</f>
        <v/>
      </c>
      <c r="H18" s="121" t="str">
        <f>IF(ISBLANK('Traitement des résultats'!AK17),"",'Traitement des résultats'!AK17)</f>
        <v/>
      </c>
      <c r="I18" s="108" t="str">
        <f>IF(ISBLANK('Traitement des résultats'!AL17),"",'Traitement des résultats'!AL17)</f>
        <v/>
      </c>
      <c r="J18" s="120" t="str">
        <f>IF(ISBLANK('Traitement des résultats'!AM17),"",'Traitement des résultats'!AM17)</f>
        <v/>
      </c>
      <c r="K18" s="122" t="str">
        <f>IF(ISBLANK('Traitement des résultats'!AN17),"",'Traitement des résultats'!AN17)</f>
        <v/>
      </c>
      <c r="L18" s="121" t="str">
        <f>IF(ISBLANK('Traitement des résultats'!AO17),"",'Traitement des résultats'!AO17)</f>
        <v/>
      </c>
      <c r="M18" s="108" t="str">
        <f>IF(ISBLANK('Traitement des résultats'!AP17),"",'Traitement des résultats'!AP17)</f>
        <v/>
      </c>
      <c r="N18" s="120" t="str">
        <f>IF(ISBLANK('Traitement des résultats'!AQ17),"",'Traitement des résultats'!AQ17)</f>
        <v/>
      </c>
      <c r="O18" s="122" t="str">
        <f>IF(ISBLANK('Traitement des résultats'!AR17),"",'Traitement des résultats'!AR17)</f>
        <v/>
      </c>
      <c r="P18" s="122" t="str">
        <f>IF(ISBLANK('Traitement des résultats'!AS17),"",'Traitement des résultats'!AS17)</f>
        <v/>
      </c>
      <c r="Q18" s="121" t="str">
        <f>IF(ISBLANK('Traitement des résultats'!AT17),"",'Traitement des résultats'!AT17)</f>
        <v/>
      </c>
      <c r="R18" s="123" t="str">
        <f>IF(ISBLANK('Traitement des résultats'!AU17),"",'Traitement des résultats'!AU17)</f>
        <v/>
      </c>
      <c r="S18" s="107" t="str">
        <f>IF(ISBLANK('Traitement des résultats'!U17),"",'Traitement des résultats'!U17)</f>
        <v/>
      </c>
      <c r="T18" s="112" t="str">
        <f>IF(ISBLANK(S18),"",IF(S18&lt;Renseignements!$H$10,"D",""))</f>
        <v/>
      </c>
      <c r="U18" s="107" t="str">
        <f>IF(ISBLANK('Traitement des résultats'!V17),"",'Traitement des résultats'!V17)</f>
        <v/>
      </c>
      <c r="V18" s="112" t="str">
        <f>IF(ISBLANK(U18),"",IF(U18&lt;Renseignements!$H$10,"D",""))</f>
        <v/>
      </c>
      <c r="W18" s="107" t="str">
        <f>IF(ISBLANK('Traitement des résultats'!W17),"",'Traitement des résultats'!W17)</f>
        <v/>
      </c>
      <c r="X18" s="112" t="str">
        <f>IF(ISBLANK(W18),"",IF(W18&lt;Renseignements!$H$10,"D",""))</f>
        <v/>
      </c>
      <c r="Y18" s="107" t="str">
        <f>IF(ISBLANK('Traitement des résultats'!T17),"",'Traitement des résultats'!T17)</f>
        <v/>
      </c>
      <c r="Z18" s="112" t="str">
        <f>IF(ISBLANK(Y18),"",IF(Y18&lt;Renseignements!$H$10,"D",""))</f>
        <v/>
      </c>
    </row>
    <row r="19" spans="1:26" ht="18" x14ac:dyDescent="0.25">
      <c r="A19" s="101" t="str">
        <f>IF(ISBLANK('Listes élèves'!B17),"",'Listes élèves'!B17)</f>
        <v/>
      </c>
      <c r="B19" s="120" t="str">
        <f>IF(ISBLANK('Traitement des résultats'!AE18),"",'Traitement des résultats'!AE18)</f>
        <v/>
      </c>
      <c r="C19" s="121" t="str">
        <f>IF(ISBLANK('Traitement des résultats'!AF18),"",'Traitement des résultats'!AF18)</f>
        <v/>
      </c>
      <c r="D19" s="121" t="str">
        <f>IF(ISBLANK('Traitement des résultats'!AG18),"",'Traitement des résultats'!AG18)</f>
        <v/>
      </c>
      <c r="E19" s="121" t="str">
        <f>IF(ISBLANK('Traitement des résultats'!AH18),"",'Traitement des résultats'!AH18)</f>
        <v/>
      </c>
      <c r="F19" s="121" t="str">
        <f>IF(ISBLANK('Traitement des résultats'!AI18),"",'Traitement des résultats'!AI18)</f>
        <v/>
      </c>
      <c r="G19" s="121" t="str">
        <f>IF(ISBLANK('Traitement des résultats'!AJ18),"",'Traitement des résultats'!AJ18)</f>
        <v/>
      </c>
      <c r="H19" s="121" t="str">
        <f>IF(ISBLANK('Traitement des résultats'!AK18),"",'Traitement des résultats'!AK18)</f>
        <v/>
      </c>
      <c r="I19" s="108" t="str">
        <f>IF(ISBLANK('Traitement des résultats'!AL18),"",'Traitement des résultats'!AL18)</f>
        <v/>
      </c>
      <c r="J19" s="120" t="str">
        <f>IF(ISBLANK('Traitement des résultats'!AM18),"",'Traitement des résultats'!AM18)</f>
        <v/>
      </c>
      <c r="K19" s="122" t="str">
        <f>IF(ISBLANK('Traitement des résultats'!AN18),"",'Traitement des résultats'!AN18)</f>
        <v/>
      </c>
      <c r="L19" s="121" t="str">
        <f>IF(ISBLANK('Traitement des résultats'!AO18),"",'Traitement des résultats'!AO18)</f>
        <v/>
      </c>
      <c r="M19" s="108" t="str">
        <f>IF(ISBLANK('Traitement des résultats'!AP18),"",'Traitement des résultats'!AP18)</f>
        <v/>
      </c>
      <c r="N19" s="120" t="str">
        <f>IF(ISBLANK('Traitement des résultats'!AQ18),"",'Traitement des résultats'!AQ18)</f>
        <v/>
      </c>
      <c r="O19" s="122" t="str">
        <f>IF(ISBLANK('Traitement des résultats'!AR18),"",'Traitement des résultats'!AR18)</f>
        <v/>
      </c>
      <c r="P19" s="122" t="str">
        <f>IF(ISBLANK('Traitement des résultats'!AS18),"",'Traitement des résultats'!AS18)</f>
        <v/>
      </c>
      <c r="Q19" s="121" t="str">
        <f>IF(ISBLANK('Traitement des résultats'!AT18),"",'Traitement des résultats'!AT18)</f>
        <v/>
      </c>
      <c r="R19" s="123" t="str">
        <f>IF(ISBLANK('Traitement des résultats'!AU18),"",'Traitement des résultats'!AU18)</f>
        <v/>
      </c>
      <c r="S19" s="107" t="str">
        <f>IF(ISBLANK('Traitement des résultats'!U18),"",'Traitement des résultats'!U18)</f>
        <v/>
      </c>
      <c r="T19" s="112" t="str">
        <f>IF(ISBLANK(S19),"",IF(S19&lt;Renseignements!$H$10,"D",""))</f>
        <v/>
      </c>
      <c r="U19" s="107" t="str">
        <f>IF(ISBLANK('Traitement des résultats'!V18),"",'Traitement des résultats'!V18)</f>
        <v/>
      </c>
      <c r="V19" s="112" t="str">
        <f>IF(ISBLANK(U19),"",IF(U19&lt;Renseignements!$H$10,"D",""))</f>
        <v/>
      </c>
      <c r="W19" s="107" t="str">
        <f>IF(ISBLANK('Traitement des résultats'!W18),"",'Traitement des résultats'!W18)</f>
        <v/>
      </c>
      <c r="X19" s="112" t="str">
        <f>IF(ISBLANK(W19),"",IF(W19&lt;Renseignements!$H$10,"D",""))</f>
        <v/>
      </c>
      <c r="Y19" s="107" t="str">
        <f>IF(ISBLANK('Traitement des résultats'!T18),"",'Traitement des résultats'!T18)</f>
        <v/>
      </c>
      <c r="Z19" s="112" t="str">
        <f>IF(ISBLANK(Y19),"",IF(Y19&lt;Renseignements!$H$10,"D",""))</f>
        <v/>
      </c>
    </row>
    <row r="20" spans="1:26" ht="18" x14ac:dyDescent="0.25">
      <c r="A20" s="101" t="str">
        <f>IF(ISBLANK('Listes élèves'!B18),"",'Listes élèves'!B18)</f>
        <v/>
      </c>
      <c r="B20" s="120" t="str">
        <f>IF(ISBLANK('Traitement des résultats'!AE19),"",'Traitement des résultats'!AE19)</f>
        <v/>
      </c>
      <c r="C20" s="121" t="str">
        <f>IF(ISBLANK('Traitement des résultats'!AF19),"",'Traitement des résultats'!AF19)</f>
        <v/>
      </c>
      <c r="D20" s="121" t="str">
        <f>IF(ISBLANK('Traitement des résultats'!AG19),"",'Traitement des résultats'!AG19)</f>
        <v/>
      </c>
      <c r="E20" s="121" t="str">
        <f>IF(ISBLANK('Traitement des résultats'!AH19),"",'Traitement des résultats'!AH19)</f>
        <v/>
      </c>
      <c r="F20" s="121" t="str">
        <f>IF(ISBLANK('Traitement des résultats'!AI19),"",'Traitement des résultats'!AI19)</f>
        <v/>
      </c>
      <c r="G20" s="121" t="str">
        <f>IF(ISBLANK('Traitement des résultats'!AJ19),"",'Traitement des résultats'!AJ19)</f>
        <v/>
      </c>
      <c r="H20" s="121" t="str">
        <f>IF(ISBLANK('Traitement des résultats'!AK19),"",'Traitement des résultats'!AK19)</f>
        <v/>
      </c>
      <c r="I20" s="108" t="str">
        <f>IF(ISBLANK('Traitement des résultats'!AL19),"",'Traitement des résultats'!AL19)</f>
        <v/>
      </c>
      <c r="J20" s="120" t="str">
        <f>IF(ISBLANK('Traitement des résultats'!AM19),"",'Traitement des résultats'!AM19)</f>
        <v/>
      </c>
      <c r="K20" s="122" t="str">
        <f>IF(ISBLANK('Traitement des résultats'!AN19),"",'Traitement des résultats'!AN19)</f>
        <v/>
      </c>
      <c r="L20" s="121" t="str">
        <f>IF(ISBLANK('Traitement des résultats'!AO19),"",'Traitement des résultats'!AO19)</f>
        <v/>
      </c>
      <c r="M20" s="108" t="str">
        <f>IF(ISBLANK('Traitement des résultats'!AP19),"",'Traitement des résultats'!AP19)</f>
        <v/>
      </c>
      <c r="N20" s="120" t="str">
        <f>IF(ISBLANK('Traitement des résultats'!AQ19),"",'Traitement des résultats'!AQ19)</f>
        <v/>
      </c>
      <c r="O20" s="122" t="str">
        <f>IF(ISBLANK('Traitement des résultats'!AR19),"",'Traitement des résultats'!AR19)</f>
        <v/>
      </c>
      <c r="P20" s="122" t="str">
        <f>IF(ISBLANK('Traitement des résultats'!AS19),"",'Traitement des résultats'!AS19)</f>
        <v/>
      </c>
      <c r="Q20" s="121" t="str">
        <f>IF(ISBLANK('Traitement des résultats'!AT19),"",'Traitement des résultats'!AT19)</f>
        <v/>
      </c>
      <c r="R20" s="123" t="str">
        <f>IF(ISBLANK('Traitement des résultats'!AU19),"",'Traitement des résultats'!AU19)</f>
        <v/>
      </c>
      <c r="S20" s="107" t="str">
        <f>IF(ISBLANK('Traitement des résultats'!U19),"",'Traitement des résultats'!U19)</f>
        <v/>
      </c>
      <c r="T20" s="112" t="str">
        <f>IF(ISBLANK(S20),"",IF(S20&lt;Renseignements!$H$10,"D",""))</f>
        <v/>
      </c>
      <c r="U20" s="107" t="str">
        <f>IF(ISBLANK('Traitement des résultats'!V19),"",'Traitement des résultats'!V19)</f>
        <v/>
      </c>
      <c r="V20" s="112" t="str">
        <f>IF(ISBLANK(U20),"",IF(U20&lt;Renseignements!$H$10,"D",""))</f>
        <v/>
      </c>
      <c r="W20" s="107" t="str">
        <f>IF(ISBLANK('Traitement des résultats'!W19),"",'Traitement des résultats'!W19)</f>
        <v/>
      </c>
      <c r="X20" s="112" t="str">
        <f>IF(ISBLANK(W20),"",IF(W20&lt;Renseignements!$H$10,"D",""))</f>
        <v/>
      </c>
      <c r="Y20" s="107" t="str">
        <f>IF(ISBLANK('Traitement des résultats'!T19),"",'Traitement des résultats'!T19)</f>
        <v/>
      </c>
      <c r="Z20" s="112" t="str">
        <f>IF(ISBLANK(Y20),"",IF(Y20&lt;Renseignements!$H$10,"D",""))</f>
        <v/>
      </c>
    </row>
    <row r="21" spans="1:26" ht="18" x14ac:dyDescent="0.25">
      <c r="A21" s="101" t="str">
        <f>IF(ISBLANK('Listes élèves'!B19),"",'Listes élèves'!B19)</f>
        <v/>
      </c>
      <c r="B21" s="120" t="str">
        <f>IF(ISBLANK('Traitement des résultats'!AE20),"",'Traitement des résultats'!AE20)</f>
        <v/>
      </c>
      <c r="C21" s="121" t="str">
        <f>IF(ISBLANK('Traitement des résultats'!AF20),"",'Traitement des résultats'!AF20)</f>
        <v/>
      </c>
      <c r="D21" s="121" t="str">
        <f>IF(ISBLANK('Traitement des résultats'!AG20),"",'Traitement des résultats'!AG20)</f>
        <v/>
      </c>
      <c r="E21" s="121" t="str">
        <f>IF(ISBLANK('Traitement des résultats'!AH20),"",'Traitement des résultats'!AH20)</f>
        <v/>
      </c>
      <c r="F21" s="121" t="str">
        <f>IF(ISBLANK('Traitement des résultats'!AI20),"",'Traitement des résultats'!AI20)</f>
        <v/>
      </c>
      <c r="G21" s="121" t="str">
        <f>IF(ISBLANK('Traitement des résultats'!AJ20),"",'Traitement des résultats'!AJ20)</f>
        <v/>
      </c>
      <c r="H21" s="121" t="str">
        <f>IF(ISBLANK('Traitement des résultats'!AK20),"",'Traitement des résultats'!AK20)</f>
        <v/>
      </c>
      <c r="I21" s="108" t="str">
        <f>IF(ISBLANK('Traitement des résultats'!AL20),"",'Traitement des résultats'!AL20)</f>
        <v/>
      </c>
      <c r="J21" s="120" t="str">
        <f>IF(ISBLANK('Traitement des résultats'!AM20),"",'Traitement des résultats'!AM20)</f>
        <v/>
      </c>
      <c r="K21" s="122" t="str">
        <f>IF(ISBLANK('Traitement des résultats'!AN20),"",'Traitement des résultats'!AN20)</f>
        <v/>
      </c>
      <c r="L21" s="121" t="str">
        <f>IF(ISBLANK('Traitement des résultats'!AO20),"",'Traitement des résultats'!AO20)</f>
        <v/>
      </c>
      <c r="M21" s="108" t="str">
        <f>IF(ISBLANK('Traitement des résultats'!AP20),"",'Traitement des résultats'!AP20)</f>
        <v/>
      </c>
      <c r="N21" s="120" t="str">
        <f>IF(ISBLANK('Traitement des résultats'!AQ20),"",'Traitement des résultats'!AQ20)</f>
        <v/>
      </c>
      <c r="O21" s="122" t="str">
        <f>IF(ISBLANK('Traitement des résultats'!AR20),"",'Traitement des résultats'!AR20)</f>
        <v/>
      </c>
      <c r="P21" s="122" t="str">
        <f>IF(ISBLANK('Traitement des résultats'!AS20),"",'Traitement des résultats'!AS20)</f>
        <v/>
      </c>
      <c r="Q21" s="121" t="str">
        <f>IF(ISBLANK('Traitement des résultats'!AT20),"",'Traitement des résultats'!AT20)</f>
        <v/>
      </c>
      <c r="R21" s="123" t="str">
        <f>IF(ISBLANK('Traitement des résultats'!AU20),"",'Traitement des résultats'!AU20)</f>
        <v/>
      </c>
      <c r="S21" s="107" t="str">
        <f>IF(ISBLANK('Traitement des résultats'!U20),"",'Traitement des résultats'!U20)</f>
        <v/>
      </c>
      <c r="T21" s="112" t="str">
        <f>IF(ISBLANK(S21),"",IF(S21&lt;Renseignements!$H$10,"D",""))</f>
        <v/>
      </c>
      <c r="U21" s="107" t="str">
        <f>IF(ISBLANK('Traitement des résultats'!V20),"",'Traitement des résultats'!V20)</f>
        <v/>
      </c>
      <c r="V21" s="112" t="str">
        <f>IF(ISBLANK(U21),"",IF(U21&lt;Renseignements!$H$10,"D",""))</f>
        <v/>
      </c>
      <c r="W21" s="107" t="str">
        <f>IF(ISBLANK('Traitement des résultats'!W20),"",'Traitement des résultats'!W20)</f>
        <v/>
      </c>
      <c r="X21" s="112" t="str">
        <f>IF(ISBLANK(W21),"",IF(W21&lt;Renseignements!$H$10,"D",""))</f>
        <v/>
      </c>
      <c r="Y21" s="107" t="str">
        <f>IF(ISBLANK('Traitement des résultats'!T20),"",'Traitement des résultats'!T20)</f>
        <v/>
      </c>
      <c r="Z21" s="112" t="str">
        <f>IF(ISBLANK(Y21),"",IF(Y21&lt;Renseignements!$H$10,"D",""))</f>
        <v/>
      </c>
    </row>
    <row r="22" spans="1:26" ht="18" x14ac:dyDescent="0.25">
      <c r="A22" s="101" t="str">
        <f>IF(ISBLANK('Listes élèves'!B20),"",'Listes élèves'!B20)</f>
        <v/>
      </c>
      <c r="B22" s="120" t="str">
        <f>IF(ISBLANK('Traitement des résultats'!AE21),"",'Traitement des résultats'!AE21)</f>
        <v/>
      </c>
      <c r="C22" s="121" t="str">
        <f>IF(ISBLANK('Traitement des résultats'!AF21),"",'Traitement des résultats'!AF21)</f>
        <v/>
      </c>
      <c r="D22" s="121" t="str">
        <f>IF(ISBLANK('Traitement des résultats'!AG21),"",'Traitement des résultats'!AG21)</f>
        <v/>
      </c>
      <c r="E22" s="121" t="str">
        <f>IF(ISBLANK('Traitement des résultats'!AH21),"",'Traitement des résultats'!AH21)</f>
        <v/>
      </c>
      <c r="F22" s="121" t="str">
        <f>IF(ISBLANK('Traitement des résultats'!AI21),"",'Traitement des résultats'!AI21)</f>
        <v/>
      </c>
      <c r="G22" s="121" t="str">
        <f>IF(ISBLANK('Traitement des résultats'!AJ21),"",'Traitement des résultats'!AJ21)</f>
        <v/>
      </c>
      <c r="H22" s="121" t="str">
        <f>IF(ISBLANK('Traitement des résultats'!AK21),"",'Traitement des résultats'!AK21)</f>
        <v/>
      </c>
      <c r="I22" s="108" t="str">
        <f>IF(ISBLANK('Traitement des résultats'!AL21),"",'Traitement des résultats'!AL21)</f>
        <v/>
      </c>
      <c r="J22" s="120" t="str">
        <f>IF(ISBLANK('Traitement des résultats'!AM21),"",'Traitement des résultats'!AM21)</f>
        <v/>
      </c>
      <c r="K22" s="122" t="str">
        <f>IF(ISBLANK('Traitement des résultats'!AN21),"",'Traitement des résultats'!AN21)</f>
        <v/>
      </c>
      <c r="L22" s="121" t="str">
        <f>IF(ISBLANK('Traitement des résultats'!AO21),"",'Traitement des résultats'!AO21)</f>
        <v/>
      </c>
      <c r="M22" s="108" t="str">
        <f>IF(ISBLANK('Traitement des résultats'!AP21),"",'Traitement des résultats'!AP21)</f>
        <v/>
      </c>
      <c r="N22" s="120" t="str">
        <f>IF(ISBLANK('Traitement des résultats'!AQ21),"",'Traitement des résultats'!AQ21)</f>
        <v/>
      </c>
      <c r="O22" s="122" t="str">
        <f>IF(ISBLANK('Traitement des résultats'!AR21),"",'Traitement des résultats'!AR21)</f>
        <v/>
      </c>
      <c r="P22" s="122" t="str">
        <f>IF(ISBLANK('Traitement des résultats'!AS21),"",'Traitement des résultats'!AS21)</f>
        <v/>
      </c>
      <c r="Q22" s="121" t="str">
        <f>IF(ISBLANK('Traitement des résultats'!AT21),"",'Traitement des résultats'!AT21)</f>
        <v/>
      </c>
      <c r="R22" s="123" t="str">
        <f>IF(ISBLANK('Traitement des résultats'!AU21),"",'Traitement des résultats'!AU21)</f>
        <v/>
      </c>
      <c r="S22" s="107" t="str">
        <f>IF(ISBLANK('Traitement des résultats'!U21),"",'Traitement des résultats'!U21)</f>
        <v/>
      </c>
      <c r="T22" s="112" t="str">
        <f>IF(ISBLANK(S22),"",IF(S22&lt;Renseignements!$H$10,"D",""))</f>
        <v/>
      </c>
      <c r="U22" s="107" t="str">
        <f>IF(ISBLANK('Traitement des résultats'!V21),"",'Traitement des résultats'!V21)</f>
        <v/>
      </c>
      <c r="V22" s="112" t="str">
        <f>IF(ISBLANK(U22),"",IF(U22&lt;Renseignements!$H$10,"D",""))</f>
        <v/>
      </c>
      <c r="W22" s="107" t="str">
        <f>IF(ISBLANK('Traitement des résultats'!W21),"",'Traitement des résultats'!W21)</f>
        <v/>
      </c>
      <c r="X22" s="112" t="str">
        <f>IF(ISBLANK(W22),"",IF(W22&lt;Renseignements!$H$10,"D",""))</f>
        <v/>
      </c>
      <c r="Y22" s="107" t="str">
        <f>IF(ISBLANK('Traitement des résultats'!T21),"",'Traitement des résultats'!T21)</f>
        <v/>
      </c>
      <c r="Z22" s="112" t="str">
        <f>IF(ISBLANK(Y22),"",IF(Y22&lt;Renseignements!$H$10,"D",""))</f>
        <v/>
      </c>
    </row>
    <row r="23" spans="1:26" ht="18" x14ac:dyDescent="0.25">
      <c r="A23" s="101" t="str">
        <f>IF(ISBLANK('Listes élèves'!B21),"",'Listes élèves'!B21)</f>
        <v/>
      </c>
      <c r="B23" s="120" t="str">
        <f>IF(ISBLANK('Traitement des résultats'!AE22),"",'Traitement des résultats'!AE22)</f>
        <v/>
      </c>
      <c r="C23" s="121" t="str">
        <f>IF(ISBLANK('Traitement des résultats'!AF22),"",'Traitement des résultats'!AF22)</f>
        <v/>
      </c>
      <c r="D23" s="121" t="str">
        <f>IF(ISBLANK('Traitement des résultats'!AG22),"",'Traitement des résultats'!AG22)</f>
        <v/>
      </c>
      <c r="E23" s="121" t="str">
        <f>IF(ISBLANK('Traitement des résultats'!AH22),"",'Traitement des résultats'!AH22)</f>
        <v/>
      </c>
      <c r="F23" s="121" t="str">
        <f>IF(ISBLANK('Traitement des résultats'!AI22),"",'Traitement des résultats'!AI22)</f>
        <v/>
      </c>
      <c r="G23" s="121" t="str">
        <f>IF(ISBLANK('Traitement des résultats'!AJ22),"",'Traitement des résultats'!AJ22)</f>
        <v/>
      </c>
      <c r="H23" s="121" t="str">
        <f>IF(ISBLANK('Traitement des résultats'!AK22),"",'Traitement des résultats'!AK22)</f>
        <v/>
      </c>
      <c r="I23" s="108" t="str">
        <f>IF(ISBLANK('Traitement des résultats'!AL22),"",'Traitement des résultats'!AL22)</f>
        <v/>
      </c>
      <c r="J23" s="120" t="str">
        <f>IF(ISBLANK('Traitement des résultats'!AM22),"",'Traitement des résultats'!AM22)</f>
        <v/>
      </c>
      <c r="K23" s="122" t="str">
        <f>IF(ISBLANK('Traitement des résultats'!AN22),"",'Traitement des résultats'!AN22)</f>
        <v/>
      </c>
      <c r="L23" s="121" t="str">
        <f>IF(ISBLANK('Traitement des résultats'!AO22),"",'Traitement des résultats'!AO22)</f>
        <v/>
      </c>
      <c r="M23" s="108" t="str">
        <f>IF(ISBLANK('Traitement des résultats'!AP22),"",'Traitement des résultats'!AP22)</f>
        <v/>
      </c>
      <c r="N23" s="120" t="str">
        <f>IF(ISBLANK('Traitement des résultats'!AQ22),"",'Traitement des résultats'!AQ22)</f>
        <v/>
      </c>
      <c r="O23" s="122" t="str">
        <f>IF(ISBLANK('Traitement des résultats'!AR22),"",'Traitement des résultats'!AR22)</f>
        <v/>
      </c>
      <c r="P23" s="122" t="str">
        <f>IF(ISBLANK('Traitement des résultats'!AS22),"",'Traitement des résultats'!AS22)</f>
        <v/>
      </c>
      <c r="Q23" s="121" t="str">
        <f>IF(ISBLANK('Traitement des résultats'!AT22),"",'Traitement des résultats'!AT22)</f>
        <v/>
      </c>
      <c r="R23" s="123" t="str">
        <f>IF(ISBLANK('Traitement des résultats'!AU22),"",'Traitement des résultats'!AU22)</f>
        <v/>
      </c>
      <c r="S23" s="107" t="str">
        <f>IF(ISBLANK('Traitement des résultats'!U22),"",'Traitement des résultats'!U22)</f>
        <v/>
      </c>
      <c r="T23" s="112" t="str">
        <f>IF(ISBLANK(S23),"",IF(S23&lt;Renseignements!$H$10,"D",""))</f>
        <v/>
      </c>
      <c r="U23" s="107" t="str">
        <f>IF(ISBLANK('Traitement des résultats'!V22),"",'Traitement des résultats'!V22)</f>
        <v/>
      </c>
      <c r="V23" s="112" t="str">
        <f>IF(ISBLANK(U23),"",IF(U23&lt;Renseignements!$H$10,"D",""))</f>
        <v/>
      </c>
      <c r="W23" s="107" t="str">
        <f>IF(ISBLANK('Traitement des résultats'!W22),"",'Traitement des résultats'!W22)</f>
        <v/>
      </c>
      <c r="X23" s="112" t="str">
        <f>IF(ISBLANK(W23),"",IF(W23&lt;Renseignements!$H$10,"D",""))</f>
        <v/>
      </c>
      <c r="Y23" s="107" t="str">
        <f>IF(ISBLANK('Traitement des résultats'!T22),"",'Traitement des résultats'!T22)</f>
        <v/>
      </c>
      <c r="Z23" s="112" t="str">
        <f>IF(ISBLANK(Y23),"",IF(Y23&lt;Renseignements!$H$10,"D",""))</f>
        <v/>
      </c>
    </row>
    <row r="24" spans="1:26" ht="18" x14ac:dyDescent="0.25">
      <c r="A24" s="101" t="str">
        <f>IF(ISBLANK('Listes élèves'!B22),"",'Listes élèves'!B22)</f>
        <v/>
      </c>
      <c r="B24" s="120" t="str">
        <f>IF(ISBLANK('Traitement des résultats'!AE23),"",'Traitement des résultats'!AE23)</f>
        <v/>
      </c>
      <c r="C24" s="121" t="str">
        <f>IF(ISBLANK('Traitement des résultats'!AF23),"",'Traitement des résultats'!AF23)</f>
        <v/>
      </c>
      <c r="D24" s="121" t="str">
        <f>IF(ISBLANK('Traitement des résultats'!AG23),"",'Traitement des résultats'!AG23)</f>
        <v/>
      </c>
      <c r="E24" s="121" t="str">
        <f>IF(ISBLANK('Traitement des résultats'!AH23),"",'Traitement des résultats'!AH23)</f>
        <v/>
      </c>
      <c r="F24" s="121" t="str">
        <f>IF(ISBLANK('Traitement des résultats'!AI23),"",'Traitement des résultats'!AI23)</f>
        <v/>
      </c>
      <c r="G24" s="121" t="str">
        <f>IF(ISBLANK('Traitement des résultats'!AJ23),"",'Traitement des résultats'!AJ23)</f>
        <v/>
      </c>
      <c r="H24" s="121" t="str">
        <f>IF(ISBLANK('Traitement des résultats'!AK23),"",'Traitement des résultats'!AK23)</f>
        <v/>
      </c>
      <c r="I24" s="108" t="str">
        <f>IF(ISBLANK('Traitement des résultats'!AL23),"",'Traitement des résultats'!AL23)</f>
        <v/>
      </c>
      <c r="J24" s="120" t="str">
        <f>IF(ISBLANK('Traitement des résultats'!AM23),"",'Traitement des résultats'!AM23)</f>
        <v/>
      </c>
      <c r="K24" s="122" t="str">
        <f>IF(ISBLANK('Traitement des résultats'!AN23),"",'Traitement des résultats'!AN23)</f>
        <v/>
      </c>
      <c r="L24" s="121" t="str">
        <f>IF(ISBLANK('Traitement des résultats'!AO23),"",'Traitement des résultats'!AO23)</f>
        <v/>
      </c>
      <c r="M24" s="108" t="str">
        <f>IF(ISBLANK('Traitement des résultats'!AP23),"",'Traitement des résultats'!AP23)</f>
        <v/>
      </c>
      <c r="N24" s="120" t="str">
        <f>IF(ISBLANK('Traitement des résultats'!AQ23),"",'Traitement des résultats'!AQ23)</f>
        <v/>
      </c>
      <c r="O24" s="122" t="str">
        <f>IF(ISBLANK('Traitement des résultats'!AR23),"",'Traitement des résultats'!AR23)</f>
        <v/>
      </c>
      <c r="P24" s="122" t="str">
        <f>IF(ISBLANK('Traitement des résultats'!AS23),"",'Traitement des résultats'!AS23)</f>
        <v/>
      </c>
      <c r="Q24" s="121" t="str">
        <f>IF(ISBLANK('Traitement des résultats'!AT23),"",'Traitement des résultats'!AT23)</f>
        <v/>
      </c>
      <c r="R24" s="123" t="str">
        <f>IF(ISBLANK('Traitement des résultats'!AU23),"",'Traitement des résultats'!AU23)</f>
        <v/>
      </c>
      <c r="S24" s="107" t="str">
        <f>IF(ISBLANK('Traitement des résultats'!U23),"",'Traitement des résultats'!U23)</f>
        <v/>
      </c>
      <c r="T24" s="112" t="str">
        <f>IF(ISBLANK(S24),"",IF(S24&lt;Renseignements!$H$10,"D",""))</f>
        <v/>
      </c>
      <c r="U24" s="107" t="str">
        <f>IF(ISBLANK('Traitement des résultats'!V23),"",'Traitement des résultats'!V23)</f>
        <v/>
      </c>
      <c r="V24" s="112" t="str">
        <f>IF(ISBLANK(U24),"",IF(U24&lt;Renseignements!$H$10,"D",""))</f>
        <v/>
      </c>
      <c r="W24" s="107" t="str">
        <f>IF(ISBLANK('Traitement des résultats'!W23),"",'Traitement des résultats'!W23)</f>
        <v/>
      </c>
      <c r="X24" s="112" t="str">
        <f>IF(ISBLANK(W24),"",IF(W24&lt;Renseignements!$H$10,"D",""))</f>
        <v/>
      </c>
      <c r="Y24" s="107" t="str">
        <f>IF(ISBLANK('Traitement des résultats'!T23),"",'Traitement des résultats'!T23)</f>
        <v/>
      </c>
      <c r="Z24" s="112" t="str">
        <f>IF(ISBLANK(Y24),"",IF(Y24&lt;Renseignements!$H$10,"D",""))</f>
        <v/>
      </c>
    </row>
    <row r="25" spans="1:26" ht="18" x14ac:dyDescent="0.25">
      <c r="A25" s="101" t="str">
        <f>IF(ISBLANK('Listes élèves'!B23),"",'Listes élèves'!B23)</f>
        <v/>
      </c>
      <c r="B25" s="120" t="str">
        <f>IF(ISBLANK('Traitement des résultats'!AE24),"",'Traitement des résultats'!AE24)</f>
        <v/>
      </c>
      <c r="C25" s="121" t="str">
        <f>IF(ISBLANK('Traitement des résultats'!AF24),"",'Traitement des résultats'!AF24)</f>
        <v/>
      </c>
      <c r="D25" s="121" t="str">
        <f>IF(ISBLANK('Traitement des résultats'!AG24),"",'Traitement des résultats'!AG24)</f>
        <v/>
      </c>
      <c r="E25" s="121" t="str">
        <f>IF(ISBLANK('Traitement des résultats'!AH24),"",'Traitement des résultats'!AH24)</f>
        <v/>
      </c>
      <c r="F25" s="121" t="str">
        <f>IF(ISBLANK('Traitement des résultats'!AI24),"",'Traitement des résultats'!AI24)</f>
        <v/>
      </c>
      <c r="G25" s="121" t="str">
        <f>IF(ISBLANK('Traitement des résultats'!AJ24),"",'Traitement des résultats'!AJ24)</f>
        <v/>
      </c>
      <c r="H25" s="121" t="str">
        <f>IF(ISBLANK('Traitement des résultats'!AK24),"",'Traitement des résultats'!AK24)</f>
        <v/>
      </c>
      <c r="I25" s="108" t="str">
        <f>IF(ISBLANK('Traitement des résultats'!AL24),"",'Traitement des résultats'!AL24)</f>
        <v/>
      </c>
      <c r="J25" s="120" t="str">
        <f>IF(ISBLANK('Traitement des résultats'!AM24),"",'Traitement des résultats'!AM24)</f>
        <v/>
      </c>
      <c r="K25" s="122" t="str">
        <f>IF(ISBLANK('Traitement des résultats'!AN24),"",'Traitement des résultats'!AN24)</f>
        <v/>
      </c>
      <c r="L25" s="121" t="str">
        <f>IF(ISBLANK('Traitement des résultats'!AO24),"",'Traitement des résultats'!AO24)</f>
        <v/>
      </c>
      <c r="M25" s="108" t="str">
        <f>IF(ISBLANK('Traitement des résultats'!AP24),"",'Traitement des résultats'!AP24)</f>
        <v/>
      </c>
      <c r="N25" s="120" t="str">
        <f>IF(ISBLANK('Traitement des résultats'!AQ24),"",'Traitement des résultats'!AQ24)</f>
        <v/>
      </c>
      <c r="O25" s="122" t="str">
        <f>IF(ISBLANK('Traitement des résultats'!AR24),"",'Traitement des résultats'!AR24)</f>
        <v/>
      </c>
      <c r="P25" s="122" t="str">
        <f>IF(ISBLANK('Traitement des résultats'!AS24),"",'Traitement des résultats'!AS24)</f>
        <v/>
      </c>
      <c r="Q25" s="121" t="str">
        <f>IF(ISBLANK('Traitement des résultats'!AT24),"",'Traitement des résultats'!AT24)</f>
        <v/>
      </c>
      <c r="R25" s="123" t="str">
        <f>IF(ISBLANK('Traitement des résultats'!AU24),"",'Traitement des résultats'!AU24)</f>
        <v/>
      </c>
      <c r="S25" s="107" t="str">
        <f>IF(ISBLANK('Traitement des résultats'!U24),"",'Traitement des résultats'!U24)</f>
        <v/>
      </c>
      <c r="T25" s="112" t="str">
        <f>IF(ISBLANK(S25),"",IF(S25&lt;Renseignements!$H$10,"D",""))</f>
        <v/>
      </c>
      <c r="U25" s="107" t="str">
        <f>IF(ISBLANK('Traitement des résultats'!V24),"",'Traitement des résultats'!V24)</f>
        <v/>
      </c>
      <c r="V25" s="112" t="str">
        <f>IF(ISBLANK(U25),"",IF(U25&lt;Renseignements!$H$10,"D",""))</f>
        <v/>
      </c>
      <c r="W25" s="107" t="str">
        <f>IF(ISBLANK('Traitement des résultats'!W24),"",'Traitement des résultats'!W24)</f>
        <v/>
      </c>
      <c r="X25" s="112" t="str">
        <f>IF(ISBLANK(W25),"",IF(W25&lt;Renseignements!$H$10,"D",""))</f>
        <v/>
      </c>
      <c r="Y25" s="107" t="str">
        <f>IF(ISBLANK('Traitement des résultats'!T24),"",'Traitement des résultats'!T24)</f>
        <v/>
      </c>
      <c r="Z25" s="112" t="str">
        <f>IF(ISBLANK(Y25),"",IF(Y25&lt;Renseignements!$H$10,"D",""))</f>
        <v/>
      </c>
    </row>
    <row r="26" spans="1:26" ht="18" x14ac:dyDescent="0.25">
      <c r="A26" s="101" t="str">
        <f>IF(ISBLANK('Listes élèves'!B24),"",'Listes élèves'!B24)</f>
        <v/>
      </c>
      <c r="B26" s="120" t="str">
        <f>IF(ISBLANK('Traitement des résultats'!AE25),"",'Traitement des résultats'!AE25)</f>
        <v/>
      </c>
      <c r="C26" s="121" t="str">
        <f>IF(ISBLANK('Traitement des résultats'!AF25),"",'Traitement des résultats'!AF25)</f>
        <v/>
      </c>
      <c r="D26" s="121" t="str">
        <f>IF(ISBLANK('Traitement des résultats'!AG25),"",'Traitement des résultats'!AG25)</f>
        <v/>
      </c>
      <c r="E26" s="121" t="str">
        <f>IF(ISBLANK('Traitement des résultats'!AH25),"",'Traitement des résultats'!AH25)</f>
        <v/>
      </c>
      <c r="F26" s="121" t="str">
        <f>IF(ISBLANK('Traitement des résultats'!AI25),"",'Traitement des résultats'!AI25)</f>
        <v/>
      </c>
      <c r="G26" s="121" t="str">
        <f>IF(ISBLANK('Traitement des résultats'!AJ25),"",'Traitement des résultats'!AJ25)</f>
        <v/>
      </c>
      <c r="H26" s="121" t="str">
        <f>IF(ISBLANK('Traitement des résultats'!AK25),"",'Traitement des résultats'!AK25)</f>
        <v/>
      </c>
      <c r="I26" s="108" t="str">
        <f>IF(ISBLANK('Traitement des résultats'!AL25),"",'Traitement des résultats'!AL25)</f>
        <v/>
      </c>
      <c r="J26" s="120" t="str">
        <f>IF(ISBLANK('Traitement des résultats'!AM25),"",'Traitement des résultats'!AM25)</f>
        <v/>
      </c>
      <c r="K26" s="122" t="str">
        <f>IF(ISBLANK('Traitement des résultats'!AN25),"",'Traitement des résultats'!AN25)</f>
        <v/>
      </c>
      <c r="L26" s="121" t="str">
        <f>IF(ISBLANK('Traitement des résultats'!AO25),"",'Traitement des résultats'!AO25)</f>
        <v/>
      </c>
      <c r="M26" s="108" t="str">
        <f>IF(ISBLANK('Traitement des résultats'!AP25),"",'Traitement des résultats'!AP25)</f>
        <v/>
      </c>
      <c r="N26" s="120" t="str">
        <f>IF(ISBLANK('Traitement des résultats'!AQ25),"",'Traitement des résultats'!AQ25)</f>
        <v/>
      </c>
      <c r="O26" s="122" t="str">
        <f>IF(ISBLANK('Traitement des résultats'!AR25),"",'Traitement des résultats'!AR25)</f>
        <v/>
      </c>
      <c r="P26" s="122" t="str">
        <f>IF(ISBLANK('Traitement des résultats'!AS25),"",'Traitement des résultats'!AS25)</f>
        <v/>
      </c>
      <c r="Q26" s="121" t="str">
        <f>IF(ISBLANK('Traitement des résultats'!AT25),"",'Traitement des résultats'!AT25)</f>
        <v/>
      </c>
      <c r="R26" s="123" t="str">
        <f>IF(ISBLANK('Traitement des résultats'!AU25),"",'Traitement des résultats'!AU25)</f>
        <v/>
      </c>
      <c r="S26" s="107" t="str">
        <f>IF(ISBLANK('Traitement des résultats'!U25),"",'Traitement des résultats'!U25)</f>
        <v/>
      </c>
      <c r="T26" s="112" t="str">
        <f>IF(ISBLANK(S26),"",IF(S26&lt;Renseignements!$H$10,"D",""))</f>
        <v/>
      </c>
      <c r="U26" s="107" t="str">
        <f>IF(ISBLANK('Traitement des résultats'!V25),"",'Traitement des résultats'!V25)</f>
        <v/>
      </c>
      <c r="V26" s="112" t="str">
        <f>IF(ISBLANK(U26),"",IF(U26&lt;Renseignements!$H$10,"D",""))</f>
        <v/>
      </c>
      <c r="W26" s="107" t="str">
        <f>IF(ISBLANK('Traitement des résultats'!W25),"",'Traitement des résultats'!W25)</f>
        <v/>
      </c>
      <c r="X26" s="112" t="str">
        <f>IF(ISBLANK(W26),"",IF(W26&lt;Renseignements!$H$10,"D",""))</f>
        <v/>
      </c>
      <c r="Y26" s="107" t="str">
        <f>IF(ISBLANK('Traitement des résultats'!T25),"",'Traitement des résultats'!T25)</f>
        <v/>
      </c>
      <c r="Z26" s="112" t="str">
        <f>IF(ISBLANK(Y26),"",IF(Y26&lt;Renseignements!$H$10,"D",""))</f>
        <v/>
      </c>
    </row>
    <row r="27" spans="1:26" ht="18" x14ac:dyDescent="0.25">
      <c r="A27" s="101" t="str">
        <f>IF(ISBLANK('Listes élèves'!B25),"",'Listes élèves'!B25)</f>
        <v/>
      </c>
      <c r="B27" s="120" t="str">
        <f>IF(ISBLANK('Traitement des résultats'!AE26),"",'Traitement des résultats'!AE26)</f>
        <v/>
      </c>
      <c r="C27" s="121" t="str">
        <f>IF(ISBLANK('Traitement des résultats'!AF26),"",'Traitement des résultats'!AF26)</f>
        <v/>
      </c>
      <c r="D27" s="121" t="str">
        <f>IF(ISBLANK('Traitement des résultats'!AG26),"",'Traitement des résultats'!AG26)</f>
        <v/>
      </c>
      <c r="E27" s="121" t="str">
        <f>IF(ISBLANK('Traitement des résultats'!AH26),"",'Traitement des résultats'!AH26)</f>
        <v/>
      </c>
      <c r="F27" s="121" t="str">
        <f>IF(ISBLANK('Traitement des résultats'!AI26),"",'Traitement des résultats'!AI26)</f>
        <v/>
      </c>
      <c r="G27" s="121" t="str">
        <f>IF(ISBLANK('Traitement des résultats'!AJ26),"",'Traitement des résultats'!AJ26)</f>
        <v/>
      </c>
      <c r="H27" s="121" t="str">
        <f>IF(ISBLANK('Traitement des résultats'!AK26),"",'Traitement des résultats'!AK26)</f>
        <v/>
      </c>
      <c r="I27" s="108" t="str">
        <f>IF(ISBLANK('Traitement des résultats'!AL26),"",'Traitement des résultats'!AL26)</f>
        <v/>
      </c>
      <c r="J27" s="120" t="str">
        <f>IF(ISBLANK('Traitement des résultats'!AM26),"",'Traitement des résultats'!AM26)</f>
        <v/>
      </c>
      <c r="K27" s="122" t="str">
        <f>IF(ISBLANK('Traitement des résultats'!AN26),"",'Traitement des résultats'!AN26)</f>
        <v/>
      </c>
      <c r="L27" s="121" t="str">
        <f>IF(ISBLANK('Traitement des résultats'!AO26),"",'Traitement des résultats'!AO26)</f>
        <v/>
      </c>
      <c r="M27" s="108" t="str">
        <f>IF(ISBLANK('Traitement des résultats'!AP26),"",'Traitement des résultats'!AP26)</f>
        <v/>
      </c>
      <c r="N27" s="120" t="str">
        <f>IF(ISBLANK('Traitement des résultats'!AQ26),"",'Traitement des résultats'!AQ26)</f>
        <v/>
      </c>
      <c r="O27" s="122" t="str">
        <f>IF(ISBLANK('Traitement des résultats'!AR26),"",'Traitement des résultats'!AR26)</f>
        <v/>
      </c>
      <c r="P27" s="122" t="str">
        <f>IF(ISBLANK('Traitement des résultats'!AS26),"",'Traitement des résultats'!AS26)</f>
        <v/>
      </c>
      <c r="Q27" s="121" t="str">
        <f>IF(ISBLANK('Traitement des résultats'!AT26),"",'Traitement des résultats'!AT26)</f>
        <v/>
      </c>
      <c r="R27" s="123" t="str">
        <f>IF(ISBLANK('Traitement des résultats'!AU26),"",'Traitement des résultats'!AU26)</f>
        <v/>
      </c>
      <c r="S27" s="107" t="str">
        <f>IF(ISBLANK('Traitement des résultats'!U26),"",'Traitement des résultats'!U26)</f>
        <v/>
      </c>
      <c r="T27" s="112" t="str">
        <f>IF(ISBLANK(S27),"",IF(S27&lt;Renseignements!$H$10,"D",""))</f>
        <v/>
      </c>
      <c r="U27" s="107" t="str">
        <f>IF(ISBLANK('Traitement des résultats'!V26),"",'Traitement des résultats'!V26)</f>
        <v/>
      </c>
      <c r="V27" s="112" t="str">
        <f>IF(ISBLANK(U27),"",IF(U27&lt;Renseignements!$H$10,"D",""))</f>
        <v/>
      </c>
      <c r="W27" s="107" t="str">
        <f>IF(ISBLANK('Traitement des résultats'!W26),"",'Traitement des résultats'!W26)</f>
        <v/>
      </c>
      <c r="X27" s="112" t="str">
        <f>IF(ISBLANK(W27),"",IF(W27&lt;Renseignements!$H$10,"D",""))</f>
        <v/>
      </c>
      <c r="Y27" s="107" t="str">
        <f>IF(ISBLANK('Traitement des résultats'!T26),"",'Traitement des résultats'!T26)</f>
        <v/>
      </c>
      <c r="Z27" s="112" t="str">
        <f>IF(ISBLANK(Y27),"",IF(Y27&lt;Renseignements!$H$10,"D",""))</f>
        <v/>
      </c>
    </row>
    <row r="28" spans="1:26" ht="18" x14ac:dyDescent="0.25">
      <c r="A28" s="101" t="str">
        <f>IF(ISBLANK('Listes élèves'!B26),"",'Listes élèves'!B26)</f>
        <v/>
      </c>
      <c r="B28" s="120" t="str">
        <f>IF(ISBLANK('Traitement des résultats'!AE27),"",'Traitement des résultats'!AE27)</f>
        <v/>
      </c>
      <c r="C28" s="121" t="str">
        <f>IF(ISBLANK('Traitement des résultats'!AF27),"",'Traitement des résultats'!AF27)</f>
        <v/>
      </c>
      <c r="D28" s="121" t="str">
        <f>IF(ISBLANK('Traitement des résultats'!AG27),"",'Traitement des résultats'!AG27)</f>
        <v/>
      </c>
      <c r="E28" s="121" t="str">
        <f>IF(ISBLANK('Traitement des résultats'!AH27),"",'Traitement des résultats'!AH27)</f>
        <v/>
      </c>
      <c r="F28" s="121" t="str">
        <f>IF(ISBLANK('Traitement des résultats'!AI27),"",'Traitement des résultats'!AI27)</f>
        <v/>
      </c>
      <c r="G28" s="121" t="str">
        <f>IF(ISBLANK('Traitement des résultats'!AJ27),"",'Traitement des résultats'!AJ27)</f>
        <v/>
      </c>
      <c r="H28" s="121" t="str">
        <f>IF(ISBLANK('Traitement des résultats'!AK27),"",'Traitement des résultats'!AK27)</f>
        <v/>
      </c>
      <c r="I28" s="108" t="str">
        <f>IF(ISBLANK('Traitement des résultats'!AL27),"",'Traitement des résultats'!AL27)</f>
        <v/>
      </c>
      <c r="J28" s="120" t="str">
        <f>IF(ISBLANK('Traitement des résultats'!AM27),"",'Traitement des résultats'!AM27)</f>
        <v/>
      </c>
      <c r="K28" s="122" t="str">
        <f>IF(ISBLANK('Traitement des résultats'!AN27),"",'Traitement des résultats'!AN27)</f>
        <v/>
      </c>
      <c r="L28" s="121" t="str">
        <f>IF(ISBLANK('Traitement des résultats'!AO27),"",'Traitement des résultats'!AO27)</f>
        <v/>
      </c>
      <c r="M28" s="108" t="str">
        <f>IF(ISBLANK('Traitement des résultats'!AP27),"",'Traitement des résultats'!AP27)</f>
        <v/>
      </c>
      <c r="N28" s="120" t="str">
        <f>IF(ISBLANK('Traitement des résultats'!AQ27),"",'Traitement des résultats'!AQ27)</f>
        <v/>
      </c>
      <c r="O28" s="122" t="str">
        <f>IF(ISBLANK('Traitement des résultats'!AR27),"",'Traitement des résultats'!AR27)</f>
        <v/>
      </c>
      <c r="P28" s="122" t="str">
        <f>IF(ISBLANK('Traitement des résultats'!AS27),"",'Traitement des résultats'!AS27)</f>
        <v/>
      </c>
      <c r="Q28" s="121" t="str">
        <f>IF(ISBLANK('Traitement des résultats'!AT27),"",'Traitement des résultats'!AT27)</f>
        <v/>
      </c>
      <c r="R28" s="123" t="str">
        <f>IF(ISBLANK('Traitement des résultats'!AU27),"",'Traitement des résultats'!AU27)</f>
        <v/>
      </c>
      <c r="S28" s="107" t="str">
        <f>IF(ISBLANK('Traitement des résultats'!U27),"",'Traitement des résultats'!U27)</f>
        <v/>
      </c>
      <c r="T28" s="112" t="str">
        <f>IF(ISBLANK(S28),"",IF(S28&lt;Renseignements!$H$10,"D",""))</f>
        <v/>
      </c>
      <c r="U28" s="107" t="str">
        <f>IF(ISBLANK('Traitement des résultats'!V27),"",'Traitement des résultats'!V27)</f>
        <v/>
      </c>
      <c r="V28" s="112" t="str">
        <f>IF(ISBLANK(U28),"",IF(U28&lt;Renseignements!$H$10,"D",""))</f>
        <v/>
      </c>
      <c r="W28" s="107" t="str">
        <f>IF(ISBLANK('Traitement des résultats'!W27),"",'Traitement des résultats'!W27)</f>
        <v/>
      </c>
      <c r="X28" s="112" t="str">
        <f>IF(ISBLANK(W28),"",IF(W28&lt;Renseignements!$H$10,"D",""))</f>
        <v/>
      </c>
      <c r="Y28" s="107" t="str">
        <f>IF(ISBLANK('Traitement des résultats'!T27),"",'Traitement des résultats'!T27)</f>
        <v/>
      </c>
      <c r="Z28" s="112" t="str">
        <f>IF(ISBLANK(Y28),"",IF(Y28&lt;Renseignements!$H$10,"D",""))</f>
        <v/>
      </c>
    </row>
    <row r="29" spans="1:26" ht="18" x14ac:dyDescent="0.25">
      <c r="A29" s="101" t="str">
        <f>IF(ISBLANK('Listes élèves'!B27),"",'Listes élèves'!B27)</f>
        <v/>
      </c>
      <c r="B29" s="120" t="str">
        <f>IF(ISBLANK('Traitement des résultats'!AE28),"",'Traitement des résultats'!AE28)</f>
        <v/>
      </c>
      <c r="C29" s="121" t="str">
        <f>IF(ISBLANK('Traitement des résultats'!AF28),"",'Traitement des résultats'!AF28)</f>
        <v/>
      </c>
      <c r="D29" s="121" t="str">
        <f>IF(ISBLANK('Traitement des résultats'!AG28),"",'Traitement des résultats'!AG28)</f>
        <v/>
      </c>
      <c r="E29" s="121" t="str">
        <f>IF(ISBLANK('Traitement des résultats'!AH28),"",'Traitement des résultats'!AH28)</f>
        <v/>
      </c>
      <c r="F29" s="121" t="str">
        <f>IF(ISBLANK('Traitement des résultats'!AI28),"",'Traitement des résultats'!AI28)</f>
        <v/>
      </c>
      <c r="G29" s="121" t="str">
        <f>IF(ISBLANK('Traitement des résultats'!AJ28),"",'Traitement des résultats'!AJ28)</f>
        <v/>
      </c>
      <c r="H29" s="121" t="str">
        <f>IF(ISBLANK('Traitement des résultats'!AK28),"",'Traitement des résultats'!AK28)</f>
        <v/>
      </c>
      <c r="I29" s="108" t="str">
        <f>IF(ISBLANK('Traitement des résultats'!AL28),"",'Traitement des résultats'!AL28)</f>
        <v/>
      </c>
      <c r="J29" s="120" t="str">
        <f>IF(ISBLANK('Traitement des résultats'!AM28),"",'Traitement des résultats'!AM28)</f>
        <v/>
      </c>
      <c r="K29" s="122" t="str">
        <f>IF(ISBLANK('Traitement des résultats'!AN28),"",'Traitement des résultats'!AN28)</f>
        <v/>
      </c>
      <c r="L29" s="121" t="str">
        <f>IF(ISBLANK('Traitement des résultats'!AO28),"",'Traitement des résultats'!AO28)</f>
        <v/>
      </c>
      <c r="M29" s="108" t="str">
        <f>IF(ISBLANK('Traitement des résultats'!AP28),"",'Traitement des résultats'!AP28)</f>
        <v/>
      </c>
      <c r="N29" s="120" t="str">
        <f>IF(ISBLANK('Traitement des résultats'!AQ28),"",'Traitement des résultats'!AQ28)</f>
        <v/>
      </c>
      <c r="O29" s="122" t="str">
        <f>IF(ISBLANK('Traitement des résultats'!AR28),"",'Traitement des résultats'!AR28)</f>
        <v/>
      </c>
      <c r="P29" s="122" t="str">
        <f>IF(ISBLANK('Traitement des résultats'!AS28),"",'Traitement des résultats'!AS28)</f>
        <v/>
      </c>
      <c r="Q29" s="121" t="str">
        <f>IF(ISBLANK('Traitement des résultats'!AT28),"",'Traitement des résultats'!AT28)</f>
        <v/>
      </c>
      <c r="R29" s="123" t="str">
        <f>IF(ISBLANK('Traitement des résultats'!AU28),"",'Traitement des résultats'!AU28)</f>
        <v/>
      </c>
      <c r="S29" s="107" t="str">
        <f>IF(ISBLANK('Traitement des résultats'!U28),"",'Traitement des résultats'!U28)</f>
        <v/>
      </c>
      <c r="T29" s="112" t="str">
        <f>IF(ISBLANK(S29),"",IF(S29&lt;Renseignements!$H$10,"D",""))</f>
        <v/>
      </c>
      <c r="U29" s="107" t="str">
        <f>IF(ISBLANK('Traitement des résultats'!V28),"",'Traitement des résultats'!V28)</f>
        <v/>
      </c>
      <c r="V29" s="112" t="str">
        <f>IF(ISBLANK(U29),"",IF(U29&lt;Renseignements!$H$10,"D",""))</f>
        <v/>
      </c>
      <c r="W29" s="107" t="str">
        <f>IF(ISBLANK('Traitement des résultats'!W28),"",'Traitement des résultats'!W28)</f>
        <v/>
      </c>
      <c r="X29" s="112" t="str">
        <f>IF(ISBLANK(W29),"",IF(W29&lt;Renseignements!$H$10,"D",""))</f>
        <v/>
      </c>
      <c r="Y29" s="107" t="str">
        <f>IF(ISBLANK('Traitement des résultats'!T28),"",'Traitement des résultats'!T28)</f>
        <v/>
      </c>
      <c r="Z29" s="112" t="str">
        <f>IF(ISBLANK(Y29),"",IF(Y29&lt;Renseignements!$H$10,"D",""))</f>
        <v/>
      </c>
    </row>
    <row r="30" spans="1:26" ht="18" x14ac:dyDescent="0.25">
      <c r="A30" s="101" t="str">
        <f>IF(ISBLANK('Listes élèves'!B28),"",'Listes élèves'!B28)</f>
        <v/>
      </c>
      <c r="B30" s="120" t="str">
        <f>IF(ISBLANK('Traitement des résultats'!AE29),"",'Traitement des résultats'!AE29)</f>
        <v/>
      </c>
      <c r="C30" s="121" t="str">
        <f>IF(ISBLANK('Traitement des résultats'!AF29),"",'Traitement des résultats'!AF29)</f>
        <v/>
      </c>
      <c r="D30" s="121" t="str">
        <f>IF(ISBLANK('Traitement des résultats'!AG29),"",'Traitement des résultats'!AG29)</f>
        <v/>
      </c>
      <c r="E30" s="121" t="str">
        <f>IF(ISBLANK('Traitement des résultats'!AH29),"",'Traitement des résultats'!AH29)</f>
        <v/>
      </c>
      <c r="F30" s="121" t="str">
        <f>IF(ISBLANK('Traitement des résultats'!AI29),"",'Traitement des résultats'!AI29)</f>
        <v/>
      </c>
      <c r="G30" s="121" t="str">
        <f>IF(ISBLANK('Traitement des résultats'!AJ29),"",'Traitement des résultats'!AJ29)</f>
        <v/>
      </c>
      <c r="H30" s="121" t="str">
        <f>IF(ISBLANK('Traitement des résultats'!AK29),"",'Traitement des résultats'!AK29)</f>
        <v/>
      </c>
      <c r="I30" s="108" t="str">
        <f>IF(ISBLANK('Traitement des résultats'!AL29),"",'Traitement des résultats'!AL29)</f>
        <v/>
      </c>
      <c r="J30" s="120" t="str">
        <f>IF(ISBLANK('Traitement des résultats'!AM29),"",'Traitement des résultats'!AM29)</f>
        <v/>
      </c>
      <c r="K30" s="122" t="str">
        <f>IF(ISBLANK('Traitement des résultats'!AN29),"",'Traitement des résultats'!AN29)</f>
        <v/>
      </c>
      <c r="L30" s="121" t="str">
        <f>IF(ISBLANK('Traitement des résultats'!AO29),"",'Traitement des résultats'!AO29)</f>
        <v/>
      </c>
      <c r="M30" s="108" t="str">
        <f>IF(ISBLANK('Traitement des résultats'!AP29),"",'Traitement des résultats'!AP29)</f>
        <v/>
      </c>
      <c r="N30" s="120" t="str">
        <f>IF(ISBLANK('Traitement des résultats'!AQ29),"",'Traitement des résultats'!AQ29)</f>
        <v/>
      </c>
      <c r="O30" s="122" t="str">
        <f>IF(ISBLANK('Traitement des résultats'!AR29),"",'Traitement des résultats'!AR29)</f>
        <v/>
      </c>
      <c r="P30" s="122" t="str">
        <f>IF(ISBLANK('Traitement des résultats'!AS29),"",'Traitement des résultats'!AS29)</f>
        <v/>
      </c>
      <c r="Q30" s="121" t="str">
        <f>IF(ISBLANK('Traitement des résultats'!AT29),"",'Traitement des résultats'!AT29)</f>
        <v/>
      </c>
      <c r="R30" s="123" t="str">
        <f>IF(ISBLANK('Traitement des résultats'!AU29),"",'Traitement des résultats'!AU29)</f>
        <v/>
      </c>
      <c r="S30" s="107" t="str">
        <f>IF(ISBLANK('Traitement des résultats'!U29),"",'Traitement des résultats'!U29)</f>
        <v/>
      </c>
      <c r="T30" s="112" t="str">
        <f>IF(ISBLANK(S30),"",IF(S30&lt;Renseignements!$H$10,"D",""))</f>
        <v/>
      </c>
      <c r="U30" s="107" t="str">
        <f>IF(ISBLANK('Traitement des résultats'!V29),"",'Traitement des résultats'!V29)</f>
        <v/>
      </c>
      <c r="V30" s="112" t="str">
        <f>IF(ISBLANK(U30),"",IF(U30&lt;Renseignements!$H$10,"D",""))</f>
        <v/>
      </c>
      <c r="W30" s="107" t="str">
        <f>IF(ISBLANK('Traitement des résultats'!W29),"",'Traitement des résultats'!W29)</f>
        <v/>
      </c>
      <c r="X30" s="112" t="str">
        <f>IF(ISBLANK(W30),"",IF(W30&lt;Renseignements!$H$10,"D",""))</f>
        <v/>
      </c>
      <c r="Y30" s="107" t="str">
        <f>IF(ISBLANK('Traitement des résultats'!T29),"",'Traitement des résultats'!T29)</f>
        <v/>
      </c>
      <c r="Z30" s="112" t="str">
        <f>IF(ISBLANK(Y30),"",IF(Y30&lt;Renseignements!$H$10,"D",""))</f>
        <v/>
      </c>
    </row>
    <row r="31" spans="1:26" ht="18" x14ac:dyDescent="0.25">
      <c r="A31" s="101" t="str">
        <f>IF(ISBLANK('Listes élèves'!B29),"",'Listes élèves'!B29)</f>
        <v/>
      </c>
      <c r="B31" s="120" t="str">
        <f>IF(ISBLANK('Traitement des résultats'!AE30),"",'Traitement des résultats'!AE30)</f>
        <v/>
      </c>
      <c r="C31" s="121" t="str">
        <f>IF(ISBLANK('Traitement des résultats'!AF30),"",'Traitement des résultats'!AF30)</f>
        <v/>
      </c>
      <c r="D31" s="121" t="str">
        <f>IF(ISBLANK('Traitement des résultats'!AG30),"",'Traitement des résultats'!AG30)</f>
        <v/>
      </c>
      <c r="E31" s="121" t="str">
        <f>IF(ISBLANK('Traitement des résultats'!AH30),"",'Traitement des résultats'!AH30)</f>
        <v/>
      </c>
      <c r="F31" s="121" t="str">
        <f>IF(ISBLANK('Traitement des résultats'!AI30),"",'Traitement des résultats'!AI30)</f>
        <v/>
      </c>
      <c r="G31" s="121" t="str">
        <f>IF(ISBLANK('Traitement des résultats'!AJ30),"",'Traitement des résultats'!AJ30)</f>
        <v/>
      </c>
      <c r="H31" s="121" t="str">
        <f>IF(ISBLANK('Traitement des résultats'!AK30),"",'Traitement des résultats'!AK30)</f>
        <v/>
      </c>
      <c r="I31" s="108" t="str">
        <f>IF(ISBLANK('Traitement des résultats'!AL30),"",'Traitement des résultats'!AL30)</f>
        <v/>
      </c>
      <c r="J31" s="120" t="str">
        <f>IF(ISBLANK('Traitement des résultats'!AM30),"",'Traitement des résultats'!AM30)</f>
        <v/>
      </c>
      <c r="K31" s="122" t="str">
        <f>IF(ISBLANK('Traitement des résultats'!AN30),"",'Traitement des résultats'!AN30)</f>
        <v/>
      </c>
      <c r="L31" s="121" t="str">
        <f>IF(ISBLANK('Traitement des résultats'!AO30),"",'Traitement des résultats'!AO30)</f>
        <v/>
      </c>
      <c r="M31" s="108" t="str">
        <f>IF(ISBLANK('Traitement des résultats'!AP30),"",'Traitement des résultats'!AP30)</f>
        <v/>
      </c>
      <c r="N31" s="120" t="str">
        <f>IF(ISBLANK('Traitement des résultats'!AQ30),"",'Traitement des résultats'!AQ30)</f>
        <v/>
      </c>
      <c r="O31" s="122" t="str">
        <f>IF(ISBLANK('Traitement des résultats'!AR30),"",'Traitement des résultats'!AR30)</f>
        <v/>
      </c>
      <c r="P31" s="122" t="str">
        <f>IF(ISBLANK('Traitement des résultats'!AS30),"",'Traitement des résultats'!AS30)</f>
        <v/>
      </c>
      <c r="Q31" s="121" t="str">
        <f>IF(ISBLANK('Traitement des résultats'!AT30),"",'Traitement des résultats'!AT30)</f>
        <v/>
      </c>
      <c r="R31" s="123" t="str">
        <f>IF(ISBLANK('Traitement des résultats'!AU30),"",'Traitement des résultats'!AU30)</f>
        <v/>
      </c>
      <c r="S31" s="107" t="str">
        <f>IF(ISBLANK('Traitement des résultats'!U30),"",'Traitement des résultats'!U30)</f>
        <v/>
      </c>
      <c r="T31" s="112" t="str">
        <f>IF(ISBLANK(S31),"",IF(S31&lt;Renseignements!$H$10,"D",""))</f>
        <v/>
      </c>
      <c r="U31" s="107" t="str">
        <f>IF(ISBLANK('Traitement des résultats'!V30),"",'Traitement des résultats'!V30)</f>
        <v/>
      </c>
      <c r="V31" s="112" t="str">
        <f>IF(ISBLANK(U31),"",IF(U31&lt;Renseignements!$H$10,"D",""))</f>
        <v/>
      </c>
      <c r="W31" s="107" t="str">
        <f>IF(ISBLANK('Traitement des résultats'!W30),"",'Traitement des résultats'!W30)</f>
        <v/>
      </c>
      <c r="X31" s="112" t="str">
        <f>IF(ISBLANK(W31),"",IF(W31&lt;Renseignements!$H$10,"D",""))</f>
        <v/>
      </c>
      <c r="Y31" s="107" t="str">
        <f>IF(ISBLANK('Traitement des résultats'!T30),"",'Traitement des résultats'!T30)</f>
        <v/>
      </c>
      <c r="Z31" s="112" t="str">
        <f>IF(ISBLANK(Y31),"",IF(Y31&lt;Renseignements!$H$10,"D",""))</f>
        <v/>
      </c>
    </row>
    <row r="32" spans="1:26" ht="18" x14ac:dyDescent="0.25">
      <c r="A32" s="101" t="str">
        <f>IF(ISBLANK('Listes élèves'!B30),"",'Listes élèves'!B30)</f>
        <v/>
      </c>
      <c r="B32" s="120" t="str">
        <f>IF(ISBLANK('Traitement des résultats'!AE31),"",'Traitement des résultats'!AE31)</f>
        <v/>
      </c>
      <c r="C32" s="121" t="str">
        <f>IF(ISBLANK('Traitement des résultats'!AF31),"",'Traitement des résultats'!AF31)</f>
        <v/>
      </c>
      <c r="D32" s="121" t="str">
        <f>IF(ISBLANK('Traitement des résultats'!AG31),"",'Traitement des résultats'!AG31)</f>
        <v/>
      </c>
      <c r="E32" s="121" t="str">
        <f>IF(ISBLANK('Traitement des résultats'!AH31),"",'Traitement des résultats'!AH31)</f>
        <v/>
      </c>
      <c r="F32" s="121" t="str">
        <f>IF(ISBLANK('Traitement des résultats'!AI31),"",'Traitement des résultats'!AI31)</f>
        <v/>
      </c>
      <c r="G32" s="121" t="str">
        <f>IF(ISBLANK('Traitement des résultats'!AJ31),"",'Traitement des résultats'!AJ31)</f>
        <v/>
      </c>
      <c r="H32" s="121" t="str">
        <f>IF(ISBLANK('Traitement des résultats'!AK31),"",'Traitement des résultats'!AK31)</f>
        <v/>
      </c>
      <c r="I32" s="108" t="str">
        <f>IF(ISBLANK('Traitement des résultats'!AL31),"",'Traitement des résultats'!AL31)</f>
        <v/>
      </c>
      <c r="J32" s="120" t="str">
        <f>IF(ISBLANK('Traitement des résultats'!AM31),"",'Traitement des résultats'!AM31)</f>
        <v/>
      </c>
      <c r="K32" s="122" t="str">
        <f>IF(ISBLANK('Traitement des résultats'!AN31),"",'Traitement des résultats'!AN31)</f>
        <v/>
      </c>
      <c r="L32" s="121" t="str">
        <f>IF(ISBLANK('Traitement des résultats'!AO31),"",'Traitement des résultats'!AO31)</f>
        <v/>
      </c>
      <c r="M32" s="108" t="str">
        <f>IF(ISBLANK('Traitement des résultats'!AP31),"",'Traitement des résultats'!AP31)</f>
        <v/>
      </c>
      <c r="N32" s="120" t="str">
        <f>IF(ISBLANK('Traitement des résultats'!AQ31),"",'Traitement des résultats'!AQ31)</f>
        <v/>
      </c>
      <c r="O32" s="122" t="str">
        <f>IF(ISBLANK('Traitement des résultats'!AR31),"",'Traitement des résultats'!AR31)</f>
        <v/>
      </c>
      <c r="P32" s="122" t="str">
        <f>IF(ISBLANK('Traitement des résultats'!AS31),"",'Traitement des résultats'!AS31)</f>
        <v/>
      </c>
      <c r="Q32" s="121" t="str">
        <f>IF(ISBLANK('Traitement des résultats'!AT31),"",'Traitement des résultats'!AT31)</f>
        <v/>
      </c>
      <c r="R32" s="123" t="str">
        <f>IF(ISBLANK('Traitement des résultats'!AU31),"",'Traitement des résultats'!AU31)</f>
        <v/>
      </c>
      <c r="S32" s="107" t="str">
        <f>IF(ISBLANK('Traitement des résultats'!U31),"",'Traitement des résultats'!U31)</f>
        <v/>
      </c>
      <c r="T32" s="112" t="str">
        <f>IF(ISBLANK(S32),"",IF(S32&lt;Renseignements!$H$10,"D",""))</f>
        <v/>
      </c>
      <c r="U32" s="107" t="str">
        <f>IF(ISBLANK('Traitement des résultats'!V31),"",'Traitement des résultats'!V31)</f>
        <v/>
      </c>
      <c r="V32" s="112" t="str">
        <f>IF(ISBLANK(U32),"",IF(U32&lt;Renseignements!$H$10,"D",""))</f>
        <v/>
      </c>
      <c r="W32" s="107" t="str">
        <f>IF(ISBLANK('Traitement des résultats'!W31),"",'Traitement des résultats'!W31)</f>
        <v/>
      </c>
      <c r="X32" s="112" t="str">
        <f>IF(ISBLANK(W32),"",IF(W32&lt;Renseignements!$H$10,"D",""))</f>
        <v/>
      </c>
      <c r="Y32" s="107" t="str">
        <f>IF(ISBLANK('Traitement des résultats'!T31),"",'Traitement des résultats'!T31)</f>
        <v/>
      </c>
      <c r="Z32" s="112" t="str">
        <f>IF(ISBLANK(Y32),"",IF(Y32&lt;Renseignements!$H$10,"D",""))</f>
        <v/>
      </c>
    </row>
    <row r="33" spans="1:26" ht="18" x14ac:dyDescent="0.25">
      <c r="A33" s="101" t="str">
        <f>IF(ISBLANK('Listes élèves'!B31),"",'Listes élèves'!B31)</f>
        <v/>
      </c>
      <c r="B33" s="120" t="str">
        <f>IF(ISBLANK('Traitement des résultats'!AE32),"",'Traitement des résultats'!AE32)</f>
        <v/>
      </c>
      <c r="C33" s="121" t="str">
        <f>IF(ISBLANK('Traitement des résultats'!AF32),"",'Traitement des résultats'!AF32)</f>
        <v/>
      </c>
      <c r="D33" s="121" t="str">
        <f>IF(ISBLANK('Traitement des résultats'!AG32),"",'Traitement des résultats'!AG32)</f>
        <v/>
      </c>
      <c r="E33" s="121" t="str">
        <f>IF(ISBLANK('Traitement des résultats'!AH32),"",'Traitement des résultats'!AH32)</f>
        <v/>
      </c>
      <c r="F33" s="121" t="str">
        <f>IF(ISBLANK('Traitement des résultats'!AI32),"",'Traitement des résultats'!AI32)</f>
        <v/>
      </c>
      <c r="G33" s="121" t="str">
        <f>IF(ISBLANK('Traitement des résultats'!AJ32),"",'Traitement des résultats'!AJ32)</f>
        <v/>
      </c>
      <c r="H33" s="121" t="str">
        <f>IF(ISBLANK('Traitement des résultats'!AK32),"",'Traitement des résultats'!AK32)</f>
        <v/>
      </c>
      <c r="I33" s="108" t="str">
        <f>IF(ISBLANK('Traitement des résultats'!AL32),"",'Traitement des résultats'!AL32)</f>
        <v/>
      </c>
      <c r="J33" s="120" t="str">
        <f>IF(ISBLANK('Traitement des résultats'!AM32),"",'Traitement des résultats'!AM32)</f>
        <v/>
      </c>
      <c r="K33" s="122" t="str">
        <f>IF(ISBLANK('Traitement des résultats'!AN32),"",'Traitement des résultats'!AN32)</f>
        <v/>
      </c>
      <c r="L33" s="121" t="str">
        <f>IF(ISBLANK('Traitement des résultats'!AO32),"",'Traitement des résultats'!AO32)</f>
        <v/>
      </c>
      <c r="M33" s="108" t="str">
        <f>IF(ISBLANK('Traitement des résultats'!AP32),"",'Traitement des résultats'!AP32)</f>
        <v/>
      </c>
      <c r="N33" s="120" t="str">
        <f>IF(ISBLANK('Traitement des résultats'!AQ32),"",'Traitement des résultats'!AQ32)</f>
        <v/>
      </c>
      <c r="O33" s="122" t="str">
        <f>IF(ISBLANK('Traitement des résultats'!AR32),"",'Traitement des résultats'!AR32)</f>
        <v/>
      </c>
      <c r="P33" s="122" t="str">
        <f>IF(ISBLANK('Traitement des résultats'!AS32),"",'Traitement des résultats'!AS32)</f>
        <v/>
      </c>
      <c r="Q33" s="121" t="str">
        <f>IF(ISBLANK('Traitement des résultats'!AT32),"",'Traitement des résultats'!AT32)</f>
        <v/>
      </c>
      <c r="R33" s="123" t="str">
        <f>IF(ISBLANK('Traitement des résultats'!AU32),"",'Traitement des résultats'!AU32)</f>
        <v/>
      </c>
      <c r="S33" s="107" t="str">
        <f>IF(ISBLANK('Traitement des résultats'!U32),"",'Traitement des résultats'!U32)</f>
        <v/>
      </c>
      <c r="T33" s="112" t="str">
        <f>IF(ISBLANK(S33),"",IF(S33&lt;Renseignements!$H$10,"D",""))</f>
        <v/>
      </c>
      <c r="U33" s="107" t="str">
        <f>IF(ISBLANK('Traitement des résultats'!V32),"",'Traitement des résultats'!V32)</f>
        <v/>
      </c>
      <c r="V33" s="112" t="str">
        <f>IF(ISBLANK(U33),"",IF(U33&lt;Renseignements!$H$10,"D",""))</f>
        <v/>
      </c>
      <c r="W33" s="107" t="str">
        <f>IF(ISBLANK('Traitement des résultats'!W32),"",'Traitement des résultats'!W32)</f>
        <v/>
      </c>
      <c r="X33" s="112" t="str">
        <f>IF(ISBLANK(W33),"",IF(W33&lt;Renseignements!$H$10,"D",""))</f>
        <v/>
      </c>
      <c r="Y33" s="107" t="str">
        <f>IF(ISBLANK('Traitement des résultats'!T32),"",'Traitement des résultats'!T32)</f>
        <v/>
      </c>
      <c r="Z33" s="112" t="str">
        <f>IF(ISBLANK(Y33),"",IF(Y33&lt;Renseignements!$H$10,"D",""))</f>
        <v/>
      </c>
    </row>
    <row r="34" spans="1:26" ht="18.75" thickBot="1" x14ac:dyDescent="0.3">
      <c r="A34" s="102" t="str">
        <f>IF(ISBLANK('Listes élèves'!B32),"",'Listes élèves'!B32)</f>
        <v/>
      </c>
      <c r="B34" s="124" t="str">
        <f>IF(ISBLANK('Traitement des résultats'!AE33),"",'Traitement des résultats'!AE33)</f>
        <v/>
      </c>
      <c r="C34" s="125" t="str">
        <f>IF(ISBLANK('Traitement des résultats'!AF33),"",'Traitement des résultats'!AF33)</f>
        <v/>
      </c>
      <c r="D34" s="125" t="str">
        <f>IF(ISBLANK('Traitement des résultats'!AG33),"",'Traitement des résultats'!AG33)</f>
        <v/>
      </c>
      <c r="E34" s="125" t="str">
        <f>IF(ISBLANK('Traitement des résultats'!AH33),"",'Traitement des résultats'!AH33)</f>
        <v/>
      </c>
      <c r="F34" s="125" t="str">
        <f>IF(ISBLANK('Traitement des résultats'!AI33),"",'Traitement des résultats'!AI33)</f>
        <v/>
      </c>
      <c r="G34" s="125" t="str">
        <f>IF(ISBLANK('Traitement des résultats'!AJ33),"",'Traitement des résultats'!AJ33)</f>
        <v/>
      </c>
      <c r="H34" s="125" t="str">
        <f>IF(ISBLANK('Traitement des résultats'!AK33),"",'Traitement des résultats'!AK33)</f>
        <v/>
      </c>
      <c r="I34" s="110" t="str">
        <f>IF(ISBLANK('Traitement des résultats'!AL33),"",'Traitement des résultats'!AL33)</f>
        <v/>
      </c>
      <c r="J34" s="124" t="str">
        <f>IF(ISBLANK('Traitement des résultats'!AM33),"",'Traitement des résultats'!AM33)</f>
        <v/>
      </c>
      <c r="K34" s="126" t="str">
        <f>IF(ISBLANK('Traitement des résultats'!AN33),"",'Traitement des résultats'!AN33)</f>
        <v/>
      </c>
      <c r="L34" s="125" t="str">
        <f>IF(ISBLANK('Traitement des résultats'!AO33),"",'Traitement des résultats'!AO33)</f>
        <v/>
      </c>
      <c r="M34" s="110" t="str">
        <f>IF(ISBLANK('Traitement des résultats'!AP33),"",'Traitement des résultats'!AP33)</f>
        <v/>
      </c>
      <c r="N34" s="124" t="str">
        <f>IF(ISBLANK('Traitement des résultats'!AQ33),"",'Traitement des résultats'!AQ33)</f>
        <v/>
      </c>
      <c r="O34" s="126" t="str">
        <f>IF(ISBLANK('Traitement des résultats'!AR33),"",'Traitement des résultats'!AR33)</f>
        <v/>
      </c>
      <c r="P34" s="126" t="str">
        <f>IF(ISBLANK('Traitement des résultats'!AS33),"",'Traitement des résultats'!AS33)</f>
        <v/>
      </c>
      <c r="Q34" s="125" t="str">
        <f>IF(ISBLANK('Traitement des résultats'!AT33),"",'Traitement des résultats'!AT33)</f>
        <v/>
      </c>
      <c r="R34" s="127" t="str">
        <f>IF(ISBLANK('Traitement des résultats'!AU33),"",'Traitement des résultats'!AU33)</f>
        <v/>
      </c>
      <c r="S34" s="109" t="str">
        <f>IF(ISBLANK('Traitement des résultats'!U33),"",'Traitement des résultats'!U33)</f>
        <v/>
      </c>
      <c r="T34" s="113" t="str">
        <f>IF(ISBLANK(S34),"",IF(S34&lt;Renseignements!$H$10,"D",""))</f>
        <v/>
      </c>
      <c r="U34" s="109" t="str">
        <f>IF(ISBLANK('Traitement des résultats'!V33),"",'Traitement des résultats'!V33)</f>
        <v/>
      </c>
      <c r="V34" s="113" t="str">
        <f>IF(ISBLANK(U34),"",IF(U34&lt;Renseignements!$H$10,"D",""))</f>
        <v/>
      </c>
      <c r="W34" s="109" t="str">
        <f>IF(ISBLANK('Traitement des résultats'!W33),"",'Traitement des résultats'!W33)</f>
        <v/>
      </c>
      <c r="X34" s="113" t="str">
        <f>IF(ISBLANK(W34),"",IF(W34&lt;Renseignements!$H$10,"D",""))</f>
        <v/>
      </c>
      <c r="Y34" s="109" t="str">
        <f>IF(ISBLANK('Traitement des résultats'!T33),"",'Traitement des résultats'!T33)</f>
        <v/>
      </c>
      <c r="Z34" s="113" t="str">
        <f>IF(ISBLANK(Y34),"",IF(Y34&lt;Renseignements!$H$10,"D",""))</f>
        <v/>
      </c>
    </row>
    <row r="35" spans="1:26" ht="15.75" thickTop="1" x14ac:dyDescent="0.25"/>
  </sheetData>
  <sheetProtection sheet="1" objects="1" scenarios="1"/>
  <mergeCells count="9">
    <mergeCell ref="B1:H1"/>
    <mergeCell ref="B3:I3"/>
    <mergeCell ref="J3:M3"/>
    <mergeCell ref="N3:R3"/>
    <mergeCell ref="Y2:Z3"/>
    <mergeCell ref="S2:T3"/>
    <mergeCell ref="U2:V3"/>
    <mergeCell ref="W2:X3"/>
    <mergeCell ref="I1:L1"/>
  </mergeCells>
  <conditionalFormatting sqref="S5:S34 U5:U34 W5:W34 Y5:Y34">
    <cfRule type="containsBlanks" dxfId="5" priority="4">
      <formula>LEN(TRIM(S5))=0</formula>
    </cfRule>
  </conditionalFormatting>
  <conditionalFormatting sqref="B5:R34">
    <cfRule type="containsText" dxfId="4" priority="1" stopIfTrue="1" operator="containsText" text="NA">
      <formula>NOT(ISERROR(SEARCH("NA",B5)))</formula>
    </cfRule>
    <cfRule type="containsText" dxfId="3" priority="2" stopIfTrue="1" operator="containsText" text="ECA">
      <formula>NOT(ISERROR(SEARCH("ECA",B5)))</formula>
    </cfRule>
    <cfRule type="containsText" dxfId="2" priority="3" stopIfTrue="1" operator="containsText" text="A">
      <formula>NOT(ISERROR(SEARCH("A",B5)))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5" operator="greaterThanOrEqual" id="{DA72820D-986A-4D3C-9104-D522E1E2F1BB}">
            <xm:f>Renseignements!$H$10</xm:f>
            <x14:dxf>
              <font>
                <color theme="0"/>
              </font>
              <fill>
                <patternFill>
                  <bgColor rgb="FF00B050"/>
                </patternFill>
              </fill>
            </x14:dxf>
          </x14:cfRule>
          <x14:cfRule type="cellIs" priority="6" operator="lessThan" id="{2B11466D-99C2-4F0D-9582-6AEC534003C2}">
            <xm:f>Renseignements!$H$10</xm:f>
            <x14:dxf>
              <font>
                <color theme="0"/>
              </font>
              <fill>
                <patternFill>
                  <bgColor rgb="FFFF0000"/>
                </patternFill>
              </fill>
            </x14:dxf>
          </x14:cfRule>
          <xm:sqref>S5:S34 U5:U34 W5:W34 Y5:Y34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1:F20"/>
  <sheetViews>
    <sheetView showGridLines="0" zoomScale="85" zoomScaleNormal="85" workbookViewId="0"/>
  </sheetViews>
  <sheetFormatPr baseColWidth="10" defaultRowHeight="33.75" customHeight="1" x14ac:dyDescent="0.25"/>
  <cols>
    <col min="1" max="1" width="30.7109375" style="15" customWidth="1"/>
    <col min="2" max="2" width="80.7109375" style="15" customWidth="1"/>
    <col min="3" max="3" width="17.42578125" style="15" customWidth="1"/>
    <col min="4" max="16384" width="11.42578125" style="15"/>
  </cols>
  <sheetData>
    <row r="1" spans="1:6" ht="50.1" customHeight="1" x14ac:dyDescent="0.25">
      <c r="A1" s="18" t="str">
        <f>'Listes élèves'!A1:C1</f>
        <v>Ecole Près du Sapin
CM2b - M. Paul
Année scolaire 2018/2019</v>
      </c>
      <c r="B1" s="20" t="s">
        <v>60</v>
      </c>
      <c r="C1" s="177" t="s">
        <v>19</v>
      </c>
      <c r="D1" s="177"/>
      <c r="E1" s="177"/>
      <c r="F1" s="177"/>
    </row>
    <row r="2" spans="1:6" ht="20.100000000000001" customHeight="1" thickBot="1" x14ac:dyDescent="0.3"/>
    <row r="3" spans="1:6" ht="33.75" customHeight="1" thickBot="1" x14ac:dyDescent="0.3">
      <c r="A3" s="16" t="s">
        <v>20</v>
      </c>
      <c r="B3" s="16" t="s">
        <v>21</v>
      </c>
      <c r="C3" s="16" t="s">
        <v>22</v>
      </c>
    </row>
    <row r="4" spans="1:6" ht="21.95" customHeight="1" thickBot="1" x14ac:dyDescent="0.3">
      <c r="A4" s="170" t="s">
        <v>57</v>
      </c>
      <c r="B4" s="70" t="s">
        <v>41</v>
      </c>
      <c r="C4" s="71">
        <v>1</v>
      </c>
    </row>
    <row r="5" spans="1:6" ht="21.95" customHeight="1" thickBot="1" x14ac:dyDescent="0.3">
      <c r="A5" s="170"/>
      <c r="B5" s="72" t="s">
        <v>42</v>
      </c>
      <c r="C5" s="73">
        <v>2</v>
      </c>
    </row>
    <row r="6" spans="1:6" ht="21.95" customHeight="1" thickBot="1" x14ac:dyDescent="0.3">
      <c r="A6" s="170"/>
      <c r="B6" s="72" t="s">
        <v>76</v>
      </c>
      <c r="C6" s="73">
        <v>3</v>
      </c>
    </row>
    <row r="7" spans="1:6" ht="21.95" customHeight="1" thickBot="1" x14ac:dyDescent="0.3">
      <c r="A7" s="170"/>
      <c r="B7" s="72" t="s">
        <v>61</v>
      </c>
      <c r="C7" s="73">
        <v>4</v>
      </c>
    </row>
    <row r="8" spans="1:6" ht="21.95" customHeight="1" thickBot="1" x14ac:dyDescent="0.3">
      <c r="A8" s="170"/>
      <c r="B8" s="72" t="s">
        <v>44</v>
      </c>
      <c r="C8" s="73">
        <v>9</v>
      </c>
    </row>
    <row r="9" spans="1:6" s="25" customFormat="1" ht="21.95" customHeight="1" thickBot="1" x14ac:dyDescent="0.3">
      <c r="A9" s="170"/>
      <c r="B9" s="72" t="s">
        <v>45</v>
      </c>
      <c r="C9" s="73">
        <v>12</v>
      </c>
    </row>
    <row r="10" spans="1:6" s="25" customFormat="1" ht="21.95" customHeight="1" thickBot="1" x14ac:dyDescent="0.3">
      <c r="A10" s="170"/>
      <c r="B10" s="72" t="s">
        <v>46</v>
      </c>
      <c r="C10" s="73">
        <v>15</v>
      </c>
    </row>
    <row r="11" spans="1:6" ht="21.95" customHeight="1" thickBot="1" x14ac:dyDescent="0.3">
      <c r="A11" s="170"/>
      <c r="B11" s="67" t="s">
        <v>47</v>
      </c>
      <c r="C11" s="74">
        <v>16</v>
      </c>
    </row>
    <row r="12" spans="1:6" ht="21.95" customHeight="1" thickBot="1" x14ac:dyDescent="0.3">
      <c r="A12" s="170" t="s">
        <v>58</v>
      </c>
      <c r="B12" s="65" t="s">
        <v>48</v>
      </c>
      <c r="C12" s="75">
        <v>11</v>
      </c>
    </row>
    <row r="13" spans="1:6" ht="21.95" customHeight="1" thickBot="1" x14ac:dyDescent="0.3">
      <c r="A13" s="170"/>
      <c r="B13" s="66" t="s">
        <v>49</v>
      </c>
      <c r="C13" s="73">
        <v>5</v>
      </c>
    </row>
    <row r="14" spans="1:6" ht="21.95" customHeight="1" thickBot="1" x14ac:dyDescent="0.3">
      <c r="A14" s="170"/>
      <c r="B14" s="66" t="s">
        <v>50</v>
      </c>
      <c r="C14" s="73">
        <v>6</v>
      </c>
    </row>
    <row r="15" spans="1:6" ht="21.95" customHeight="1" thickBot="1" x14ac:dyDescent="0.3">
      <c r="A15" s="170"/>
      <c r="B15" s="67" t="s">
        <v>51</v>
      </c>
      <c r="C15" s="74">
        <v>14</v>
      </c>
    </row>
    <row r="16" spans="1:6" ht="21.95" customHeight="1" thickBot="1" x14ac:dyDescent="0.3">
      <c r="A16" s="170" t="s">
        <v>59</v>
      </c>
      <c r="B16" s="65" t="s">
        <v>53</v>
      </c>
      <c r="C16" s="71">
        <v>7</v>
      </c>
    </row>
    <row r="17" spans="1:3" ht="21.95" customHeight="1" thickBot="1" x14ac:dyDescent="0.3">
      <c r="A17" s="170"/>
      <c r="B17" s="66" t="s">
        <v>52</v>
      </c>
      <c r="C17" s="73">
        <v>8</v>
      </c>
    </row>
    <row r="18" spans="1:3" ht="21.95" customHeight="1" thickBot="1" x14ac:dyDescent="0.3">
      <c r="A18" s="170"/>
      <c r="B18" s="68" t="s">
        <v>54</v>
      </c>
      <c r="C18" s="73">
        <v>10</v>
      </c>
    </row>
    <row r="19" spans="1:3" ht="21.95" customHeight="1" thickBot="1" x14ac:dyDescent="0.3">
      <c r="A19" s="170"/>
      <c r="B19" s="68" t="s">
        <v>55</v>
      </c>
      <c r="C19" s="73">
        <v>13</v>
      </c>
    </row>
    <row r="20" spans="1:3" ht="21.95" customHeight="1" thickBot="1" x14ac:dyDescent="0.3">
      <c r="A20" s="170"/>
      <c r="B20" s="69" t="s">
        <v>56</v>
      </c>
      <c r="C20" s="74">
        <v>17</v>
      </c>
    </row>
  </sheetData>
  <sheetProtection sheet="1" objects="1" scenarios="1"/>
  <mergeCells count="4">
    <mergeCell ref="A16:A20"/>
    <mergeCell ref="A4:A11"/>
    <mergeCell ref="A12:A15"/>
    <mergeCell ref="C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AU44"/>
  <sheetViews>
    <sheetView showGridLines="0" zoomScale="85" zoomScaleNormal="85" workbookViewId="0">
      <pane xSplit="1" ySplit="3" topLeftCell="M4" activePane="bottomRight" state="frozen"/>
      <selection pane="topRight" activeCell="B1" sqref="B1"/>
      <selection pane="bottomLeft" activeCell="A4" sqref="A4"/>
      <selection pane="bottomRight" activeCell="AH17" sqref="AH17"/>
    </sheetView>
  </sheetViews>
  <sheetFormatPr baseColWidth="10" defaultRowHeight="15" x14ac:dyDescent="0.25"/>
  <cols>
    <col min="1" max="1" width="28.140625" style="1" customWidth="1"/>
    <col min="2" max="18" width="7.7109375" style="1" customWidth="1"/>
    <col min="19" max="19" width="11.42578125" style="1"/>
    <col min="20" max="23" width="7.7109375" style="1" customWidth="1"/>
    <col min="24" max="24" width="5.7109375" style="1" customWidth="1"/>
    <col min="25" max="25" width="24" style="1" customWidth="1"/>
    <col min="26" max="29" width="7.7109375" style="1" customWidth="1"/>
    <col min="30" max="30" width="5.7109375" style="1" customWidth="1"/>
    <col min="31" max="47" width="7.7109375" style="1" customWidth="1"/>
    <col min="48" max="16384" width="11.42578125" style="1"/>
  </cols>
  <sheetData>
    <row r="1" spans="1:47" ht="50.25" customHeight="1" thickBot="1" x14ac:dyDescent="0.3">
      <c r="A1" s="18" t="str">
        <f>'Listes élèves'!A1:C1</f>
        <v>Ecole Près du Sapin
CM2b - M. Paul
Année scolaire 2018/2019</v>
      </c>
      <c r="B1" s="178" t="s">
        <v>60</v>
      </c>
      <c r="C1" s="178"/>
      <c r="D1" s="178"/>
      <c r="E1" s="178"/>
      <c r="F1" s="178"/>
      <c r="G1" s="178"/>
      <c r="H1" s="178"/>
      <c r="I1" s="177" t="s">
        <v>96</v>
      </c>
      <c r="J1" s="177"/>
      <c r="K1" s="177"/>
      <c r="L1" s="177"/>
      <c r="M1" s="129"/>
    </row>
    <row r="2" spans="1:47" ht="50.25" customHeight="1" thickTop="1" thickBot="1" x14ac:dyDescent="0.3">
      <c r="A2" s="18"/>
      <c r="B2" s="195" t="s">
        <v>57</v>
      </c>
      <c r="C2" s="195"/>
      <c r="D2" s="195"/>
      <c r="E2" s="195"/>
      <c r="F2" s="195"/>
      <c r="G2" s="195"/>
      <c r="H2" s="195"/>
      <c r="I2" s="195"/>
      <c r="J2" s="195" t="s">
        <v>58</v>
      </c>
      <c r="K2" s="195"/>
      <c r="L2" s="195"/>
      <c r="M2" s="195"/>
      <c r="N2" s="196" t="s">
        <v>59</v>
      </c>
      <c r="O2" s="196"/>
      <c r="P2" s="196"/>
      <c r="Q2" s="196"/>
      <c r="R2" s="196"/>
      <c r="T2" s="194" t="s">
        <v>72</v>
      </c>
      <c r="U2" s="194" t="s">
        <v>73</v>
      </c>
      <c r="V2" s="194" t="s">
        <v>74</v>
      </c>
      <c r="W2" s="194" t="s">
        <v>75</v>
      </c>
      <c r="Y2" s="192"/>
    </row>
    <row r="3" spans="1:47" ht="91.5" customHeight="1" thickTop="1" thickBot="1" x14ac:dyDescent="0.3">
      <c r="A3" s="8"/>
      <c r="B3" s="40" t="s">
        <v>8</v>
      </c>
      <c r="C3" s="41" t="s">
        <v>9</v>
      </c>
      <c r="D3" s="41" t="s">
        <v>10</v>
      </c>
      <c r="E3" s="41" t="s">
        <v>11</v>
      </c>
      <c r="F3" s="41" t="s">
        <v>16</v>
      </c>
      <c r="G3" s="41" t="s">
        <v>64</v>
      </c>
      <c r="H3" s="41" t="s">
        <v>67</v>
      </c>
      <c r="I3" s="42" t="s">
        <v>68</v>
      </c>
      <c r="J3" s="33" t="s">
        <v>63</v>
      </c>
      <c r="K3" s="34" t="s">
        <v>12</v>
      </c>
      <c r="L3" s="34" t="s">
        <v>13</v>
      </c>
      <c r="M3" s="35" t="s">
        <v>66</v>
      </c>
      <c r="N3" s="33" t="s">
        <v>14</v>
      </c>
      <c r="O3" s="34" t="s">
        <v>15</v>
      </c>
      <c r="P3" s="34" t="s">
        <v>62</v>
      </c>
      <c r="Q3" s="34" t="s">
        <v>65</v>
      </c>
      <c r="R3" s="35" t="s">
        <v>69</v>
      </c>
      <c r="T3" s="194"/>
      <c r="U3" s="194"/>
      <c r="V3" s="194"/>
      <c r="W3" s="194"/>
      <c r="X3" s="29"/>
      <c r="Y3" s="192"/>
      <c r="Z3" s="29" t="s">
        <v>83</v>
      </c>
      <c r="AA3" s="29" t="s">
        <v>84</v>
      </c>
      <c r="AB3" s="29" t="s">
        <v>85</v>
      </c>
      <c r="AC3" s="29" t="s">
        <v>86</v>
      </c>
      <c r="AD3" s="29"/>
      <c r="AE3" s="92" t="s">
        <v>8</v>
      </c>
      <c r="AF3" s="92" t="s">
        <v>9</v>
      </c>
      <c r="AG3" s="92" t="s">
        <v>10</v>
      </c>
      <c r="AH3" s="92" t="s">
        <v>11</v>
      </c>
      <c r="AI3" s="92" t="s">
        <v>12</v>
      </c>
      <c r="AJ3" s="92" t="s">
        <v>13</v>
      </c>
      <c r="AK3" s="92" t="s">
        <v>14</v>
      </c>
      <c r="AL3" s="92" t="s">
        <v>15</v>
      </c>
      <c r="AM3" s="92" t="s">
        <v>16</v>
      </c>
      <c r="AN3" s="92" t="s">
        <v>62</v>
      </c>
      <c r="AO3" s="92" t="s">
        <v>63</v>
      </c>
      <c r="AP3" s="92" t="s">
        <v>64</v>
      </c>
      <c r="AQ3" s="92" t="s">
        <v>65</v>
      </c>
      <c r="AR3" s="92" t="s">
        <v>66</v>
      </c>
      <c r="AS3" s="92" t="s">
        <v>67</v>
      </c>
      <c r="AT3" s="92" t="s">
        <v>68</v>
      </c>
      <c r="AU3" s="92" t="s">
        <v>69</v>
      </c>
    </row>
    <row r="4" spans="1:47" ht="15.75" thickTop="1" x14ac:dyDescent="0.25">
      <c r="A4" s="12" t="str">
        <f>IF(ISTEXT('Listes élèves'!$B3),'Listes élèves'!$B3,"")</f>
        <v>Hakim</v>
      </c>
      <c r="B4" s="4">
        <f>IF(ISNUMBER('Saisie des résultats'!U3),'Saisie des résultats'!U3,"")</f>
        <v>1</v>
      </c>
      <c r="C4" s="43">
        <f>IF(ISNUMBER('Saisie des résultats'!V3),'Saisie des résultats'!V3,"")</f>
        <v>0</v>
      </c>
      <c r="D4" s="43">
        <f>IF(ISNUMBER('Saisie des résultats'!W3),'Saisie des résultats'!W3,"")</f>
        <v>0</v>
      </c>
      <c r="E4" s="43">
        <f>IF(ISNUMBER('Saisie des résultats'!X3),'Saisie des résultats'!X3,"")</f>
        <v>1</v>
      </c>
      <c r="F4" s="43">
        <f>IF(ISNUMBER('Saisie des résultats'!AC3),'Saisie des résultats'!AC3,"")</f>
        <v>0.5</v>
      </c>
      <c r="G4" s="43">
        <f>IF(ISNUMBER('Saisie des résultats'!AF3),'Saisie des résultats'!AF3,"")</f>
        <v>0</v>
      </c>
      <c r="H4" s="43">
        <f>IF(ISNUMBER('Saisie des résultats'!AI3),'Saisie des résultats'!AI3,"")</f>
        <v>0.5</v>
      </c>
      <c r="I4" s="44">
        <f>IF(ISNUMBER('Saisie des résultats'!AJ3),'Saisie des résultats'!AJ3,"")</f>
        <v>0</v>
      </c>
      <c r="J4" s="4">
        <f>IF(ISNUMBER('Saisie des résultats'!AE3),'Saisie des résultats'!AE3,"")</f>
        <v>0</v>
      </c>
      <c r="K4" s="43">
        <f>IF(ISNUMBER('Saisie des résultats'!Y3),'Saisie des résultats'!Y3,"")</f>
        <v>1</v>
      </c>
      <c r="L4" s="43">
        <f>IF(ISNUMBER('Saisie des résultats'!Z3),'Saisie des résultats'!Z3,"")</f>
        <v>0</v>
      </c>
      <c r="M4" s="44">
        <f>IF(ISNUMBER('Saisie des résultats'!AH3),'Saisie des résultats'!AH3,"")</f>
        <v>1</v>
      </c>
      <c r="N4" s="4">
        <f>IF(ISNUMBER('Saisie des résultats'!AA3),'Saisie des résultats'!AA3,"")</f>
        <v>0</v>
      </c>
      <c r="O4" s="43">
        <f>IF(ISNUMBER('Saisie des résultats'!AB3),'Saisie des résultats'!AB3,"")</f>
        <v>0</v>
      </c>
      <c r="P4" s="43">
        <f>IF(ISNUMBER('Saisie des résultats'!AD3),'Saisie des résultats'!AD3,"")</f>
        <v>0.5</v>
      </c>
      <c r="Q4" s="43">
        <f>IF(ISNUMBER('Saisie des résultats'!AG3),'Saisie des résultats'!AG3,"")</f>
        <v>1</v>
      </c>
      <c r="R4" s="44">
        <f>IF(ISNUMBER('Saisie des résultats'!AK3),'Saisie des résultats'!AK3,"")</f>
        <v>1</v>
      </c>
      <c r="T4" s="49">
        <f>IF(17-COUNTBLANK(B4:R4)&lt;&gt;0,SUM(B4:R4)/(17-COUNTBLANK(B4:R4)),"")</f>
        <v>0.44117647058823528</v>
      </c>
      <c r="U4" s="50">
        <f>IF(8-COUNTBLANK(B4:I4)&lt;&gt;0,SUM(B4:I4)/(8-COUNTBLANK(B4:I4)),"")</f>
        <v>0.375</v>
      </c>
      <c r="V4" s="51">
        <f>IF(4-COUNTBLANK(J4:M4)&lt;&gt;0,SUM(J4:M4)/(4-COUNTBLANK(J4:M4)),"")</f>
        <v>0.5</v>
      </c>
      <c r="W4" s="52">
        <f>IF(5-COUNTBLANK(N4:R4)&lt;&gt;0,SUM(N4:R4)/(5-COUNTBLANK(N4:R4)),"")</f>
        <v>0.5</v>
      </c>
      <c r="Y4" s="47" t="s">
        <v>80</v>
      </c>
      <c r="Z4" s="64">
        <f>30-COUNTBLANK(U4:U33)</f>
        <v>6</v>
      </c>
      <c r="AA4" s="64">
        <f t="shared" ref="AA4:AB4" si="0">30-COUNTBLANK(V4:V33)</f>
        <v>6</v>
      </c>
      <c r="AB4" s="64">
        <f t="shared" si="0"/>
        <v>6</v>
      </c>
      <c r="AC4" s="64">
        <f>30-COUNTBLANK(T4:T33)</f>
        <v>6</v>
      </c>
      <c r="AE4" s="36" t="str">
        <f>IF(ISBLANK(B4),"",IF(B4=1,"A",IF(B4=0.5,"ECA",IF(B4=0,"NA",""))))</f>
        <v>A</v>
      </c>
      <c r="AF4" s="36" t="str">
        <f t="shared" ref="AF4:AU4" si="1">IF(ISBLANK(C4),"",IF(C4=1,"A",IF(C4=0.5,"ECA",IF(C4=0,"NA",""))))</f>
        <v>NA</v>
      </c>
      <c r="AG4" s="36" t="str">
        <f t="shared" si="1"/>
        <v>NA</v>
      </c>
      <c r="AH4" s="36" t="str">
        <f t="shared" si="1"/>
        <v>A</v>
      </c>
      <c r="AI4" s="36" t="str">
        <f t="shared" si="1"/>
        <v>ECA</v>
      </c>
      <c r="AJ4" s="36" t="str">
        <f t="shared" si="1"/>
        <v>NA</v>
      </c>
      <c r="AK4" s="36" t="str">
        <f t="shared" si="1"/>
        <v>ECA</v>
      </c>
      <c r="AL4" s="36" t="str">
        <f t="shared" si="1"/>
        <v>NA</v>
      </c>
      <c r="AM4" s="36" t="str">
        <f t="shared" si="1"/>
        <v>NA</v>
      </c>
      <c r="AN4" s="36" t="str">
        <f t="shared" si="1"/>
        <v>A</v>
      </c>
      <c r="AO4" s="36" t="str">
        <f t="shared" si="1"/>
        <v>NA</v>
      </c>
      <c r="AP4" s="36" t="str">
        <f t="shared" si="1"/>
        <v>A</v>
      </c>
      <c r="AQ4" s="36" t="str">
        <f t="shared" si="1"/>
        <v>NA</v>
      </c>
      <c r="AR4" s="36" t="str">
        <f t="shared" si="1"/>
        <v>NA</v>
      </c>
      <c r="AS4" s="36" t="str">
        <f t="shared" si="1"/>
        <v>ECA</v>
      </c>
      <c r="AT4" s="36" t="str">
        <f t="shared" si="1"/>
        <v>A</v>
      </c>
      <c r="AU4" s="36" t="str">
        <f t="shared" si="1"/>
        <v>A</v>
      </c>
    </row>
    <row r="5" spans="1:47" x14ac:dyDescent="0.25">
      <c r="A5" s="13" t="str">
        <f>IF(ISTEXT('Listes élèves'!$B4),'Listes élèves'!$B4,"")</f>
        <v>Jean-Claude</v>
      </c>
      <c r="B5" s="5">
        <f>IF(ISNUMBER('Saisie des résultats'!U4),'Saisie des résultats'!U4,"")</f>
        <v>0</v>
      </c>
      <c r="C5" s="36">
        <f>IF(ISNUMBER('Saisie des résultats'!V4),'Saisie des résultats'!V4,"")</f>
        <v>0.5</v>
      </c>
      <c r="D5" s="36">
        <f>IF(ISNUMBER('Saisie des résultats'!W4),'Saisie des résultats'!W4,"")</f>
        <v>1</v>
      </c>
      <c r="E5" s="36">
        <f>IF(ISNUMBER('Saisie des résultats'!X4),'Saisie des résultats'!X4,"")</f>
        <v>0.5</v>
      </c>
      <c r="F5" s="36">
        <f>IF(ISNUMBER('Saisie des résultats'!AC4),'Saisie des résultats'!AC4,"")</f>
        <v>0</v>
      </c>
      <c r="G5" s="36">
        <f>IF(ISNUMBER('Saisie des résultats'!AF4),'Saisie des résultats'!AF4,"")</f>
        <v>1</v>
      </c>
      <c r="H5" s="36">
        <f>IF(ISNUMBER('Saisie des résultats'!AI4),'Saisie des résultats'!AI4,"")</f>
        <v>1</v>
      </c>
      <c r="I5" s="37">
        <f>IF(ISNUMBER('Saisie des résultats'!AJ4),'Saisie des résultats'!AJ4,"")</f>
        <v>1</v>
      </c>
      <c r="J5" s="5">
        <f>IF(ISNUMBER('Saisie des résultats'!AE4),'Saisie des résultats'!AE4,"")</f>
        <v>0.5</v>
      </c>
      <c r="K5" s="36">
        <f>IF(ISNUMBER('Saisie des résultats'!Y4),'Saisie des résultats'!Y4,"")</f>
        <v>1</v>
      </c>
      <c r="L5" s="36">
        <f>IF(ISNUMBER('Saisie des résultats'!Z4),'Saisie des résultats'!Z4,"")</f>
        <v>0.5</v>
      </c>
      <c r="M5" s="37">
        <f>IF(ISNUMBER('Saisie des résultats'!AH4),'Saisie des résultats'!AH4,"")</f>
        <v>1</v>
      </c>
      <c r="N5" s="5">
        <f>IF(ISNUMBER('Saisie des résultats'!AA4),'Saisie des résultats'!AA4,"")</f>
        <v>0</v>
      </c>
      <c r="O5" s="36">
        <f>IF(ISNUMBER('Saisie des résultats'!AB4),'Saisie des résultats'!AB4,"")</f>
        <v>0</v>
      </c>
      <c r="P5" s="36">
        <f>IF(ISNUMBER('Saisie des résultats'!AD4),'Saisie des résultats'!AD4,"")</f>
        <v>0</v>
      </c>
      <c r="Q5" s="36">
        <f>IF(ISNUMBER('Saisie des résultats'!AG4),'Saisie des résultats'!AG4,"")</f>
        <v>1</v>
      </c>
      <c r="R5" s="37">
        <f>IF(ISNUMBER('Saisie des résultats'!AK4),'Saisie des résultats'!AK4,"")</f>
        <v>1</v>
      </c>
      <c r="T5" s="53">
        <f t="shared" ref="T5:T33" si="2">IF(17-COUNTBLANK(B5:R5)&lt;&gt;0,SUM(B5:R5)/(17-COUNTBLANK(B5:R5)),"")</f>
        <v>0.58823529411764708</v>
      </c>
      <c r="U5" s="54">
        <f t="shared" ref="U5:U33" si="3">IF(8-COUNTBLANK(B5:I5)&lt;&gt;0,SUM(B5:I5)/(8-COUNTBLANK(B5:I5)),"")</f>
        <v>0.625</v>
      </c>
      <c r="V5" s="55">
        <f t="shared" ref="V5:V33" si="4">IF(4-COUNTBLANK(J5:M5)&lt;&gt;0,SUM(J5:M5)/(4-COUNTBLANK(J5:M5)),"")</f>
        <v>0.75</v>
      </c>
      <c r="W5" s="56">
        <f t="shared" ref="W5:W33" si="5">IF(5-COUNTBLANK(N5:R5)&lt;&gt;0,SUM(N5:R5)/(5-COUNTBLANK(N5:R5)),"")</f>
        <v>0.4</v>
      </c>
      <c r="Y5" s="47" t="s">
        <v>81</v>
      </c>
      <c r="Z5" s="64">
        <f>IF(30-COUNTBLANK(U4:U33)&lt;&gt;0,COUNTIF(U4:U33,"&gt;="&amp;Renseignements!$H$10),"")</f>
        <v>2</v>
      </c>
      <c r="AA5" s="64">
        <f>IF(30-COUNTBLANK(V4:V33)&lt;&gt;0,COUNTIF(V4:V33,"&gt;="&amp;Renseignements!$H$10),"")</f>
        <v>4</v>
      </c>
      <c r="AB5" s="64">
        <f>IF(30-COUNTBLANK(W4:W33)&lt;&gt;0,COUNTIF(W4:W33,"&gt;="&amp;Renseignements!$H$10),"")</f>
        <v>3</v>
      </c>
      <c r="AC5" s="64">
        <f>IF(30-COUNTBLANK(T4:T33)&lt;&gt;0,COUNTIF(T4:T33,"&gt;="&amp;Renseignements!$H$10),"")</f>
        <v>1</v>
      </c>
      <c r="AE5" s="36" t="str">
        <f t="shared" ref="AE5:AE33" si="6">IF(ISBLANK(B5),"",IF(B5=1,"A",IF(B5=0.5,"ECA",IF(B5=0,"NA",""))))</f>
        <v>NA</v>
      </c>
      <c r="AF5" s="36" t="str">
        <f t="shared" ref="AF5:AF33" si="7">IF(ISBLANK(C5),"",IF(C5=1,"A",IF(C5=0.5,"ECA",IF(C5=0,"NA",""))))</f>
        <v>ECA</v>
      </c>
      <c r="AG5" s="36" t="str">
        <f t="shared" ref="AG5:AG33" si="8">IF(ISBLANK(D5),"",IF(D5=1,"A",IF(D5=0.5,"ECA",IF(D5=0,"NA",""))))</f>
        <v>A</v>
      </c>
      <c r="AH5" s="36" t="str">
        <f t="shared" ref="AH5:AH33" si="9">IF(ISBLANK(E5),"",IF(E5=1,"A",IF(E5=0.5,"ECA",IF(E5=0,"NA",""))))</f>
        <v>ECA</v>
      </c>
      <c r="AI5" s="36" t="str">
        <f t="shared" ref="AI5:AI33" si="10">IF(ISBLANK(F5),"",IF(F5=1,"A",IF(F5=0.5,"ECA",IF(F5=0,"NA",""))))</f>
        <v>NA</v>
      </c>
      <c r="AJ5" s="36" t="str">
        <f t="shared" ref="AJ5:AJ33" si="11">IF(ISBLANK(G5),"",IF(G5=1,"A",IF(G5=0.5,"ECA",IF(G5=0,"NA",""))))</f>
        <v>A</v>
      </c>
      <c r="AK5" s="36" t="str">
        <f t="shared" ref="AK5:AK33" si="12">IF(ISBLANK(H5),"",IF(H5=1,"A",IF(H5=0.5,"ECA",IF(H5=0,"NA",""))))</f>
        <v>A</v>
      </c>
      <c r="AL5" s="36" t="str">
        <f t="shared" ref="AL5:AL33" si="13">IF(ISBLANK(I5),"",IF(I5=1,"A",IF(I5=0.5,"ECA",IF(I5=0,"NA",""))))</f>
        <v>A</v>
      </c>
      <c r="AM5" s="36" t="str">
        <f t="shared" ref="AM5:AM33" si="14">IF(ISBLANK(J5),"",IF(J5=1,"A",IF(J5=0.5,"ECA",IF(J5=0,"NA",""))))</f>
        <v>ECA</v>
      </c>
      <c r="AN5" s="36" t="str">
        <f t="shared" ref="AN5:AN33" si="15">IF(ISBLANK(K5),"",IF(K5=1,"A",IF(K5=0.5,"ECA",IF(K5=0,"NA",""))))</f>
        <v>A</v>
      </c>
      <c r="AO5" s="36" t="str">
        <f t="shared" ref="AO5:AO33" si="16">IF(ISBLANK(L5),"",IF(L5=1,"A",IF(L5=0.5,"ECA",IF(L5=0,"NA",""))))</f>
        <v>ECA</v>
      </c>
      <c r="AP5" s="36" t="str">
        <f t="shared" ref="AP5:AP33" si="17">IF(ISBLANK(M5),"",IF(M5=1,"A",IF(M5=0.5,"ECA",IF(M5=0,"NA",""))))</f>
        <v>A</v>
      </c>
      <c r="AQ5" s="36" t="str">
        <f t="shared" ref="AQ5:AQ33" si="18">IF(ISBLANK(N5),"",IF(N5=1,"A",IF(N5=0.5,"ECA",IF(N5=0,"NA",""))))</f>
        <v>NA</v>
      </c>
      <c r="AR5" s="36" t="str">
        <f t="shared" ref="AR5:AR33" si="19">IF(ISBLANK(O5),"",IF(O5=1,"A",IF(O5=0.5,"ECA",IF(O5=0,"NA",""))))</f>
        <v>NA</v>
      </c>
      <c r="AS5" s="36" t="str">
        <f t="shared" ref="AS5:AS33" si="20">IF(ISBLANK(P5),"",IF(P5=1,"A",IF(P5=0.5,"ECA",IF(P5=0,"NA",""))))</f>
        <v>NA</v>
      </c>
      <c r="AT5" s="36" t="str">
        <f t="shared" ref="AT5:AT33" si="21">IF(ISBLANK(Q5),"",IF(Q5=1,"A",IF(Q5=0.5,"ECA",IF(Q5=0,"NA",""))))</f>
        <v>A</v>
      </c>
      <c r="AU5" s="36" t="str">
        <f t="shared" ref="AU5:AU33" si="22">IF(ISBLANK(R5),"",IF(R5=1,"A",IF(R5=0.5,"ECA",IF(R5=0,"NA",""))))</f>
        <v>A</v>
      </c>
    </row>
    <row r="6" spans="1:47" x14ac:dyDescent="0.25">
      <c r="A6" s="13" t="str">
        <f>IF(ISTEXT('Listes élèves'!$B5),'Listes élèves'!$B5,"")</f>
        <v>Marie</v>
      </c>
      <c r="B6" s="5">
        <f>IF(ISNUMBER('Saisie des résultats'!U5),'Saisie des résultats'!U5,"")</f>
        <v>0</v>
      </c>
      <c r="C6" s="36">
        <f>IF(ISNUMBER('Saisie des résultats'!V5),'Saisie des résultats'!V5,"")</f>
        <v>0</v>
      </c>
      <c r="D6" s="36">
        <f>IF(ISNUMBER('Saisie des résultats'!W5),'Saisie des résultats'!W5,"")</f>
        <v>0</v>
      </c>
      <c r="E6" s="36">
        <f>IF(ISNUMBER('Saisie des résultats'!X5),'Saisie des résultats'!X5,"")</f>
        <v>1</v>
      </c>
      <c r="F6" s="36" t="str">
        <f>IF(ISNUMBER('Saisie des résultats'!AC5),'Saisie des résultats'!AC5,"")</f>
        <v/>
      </c>
      <c r="G6" s="36">
        <f>IF(ISNUMBER('Saisie des résultats'!AF5),'Saisie des résultats'!AF5,"")</f>
        <v>1</v>
      </c>
      <c r="H6" s="36">
        <f>IF(ISNUMBER('Saisie des résultats'!AI5),'Saisie des résultats'!AI5,"")</f>
        <v>1</v>
      </c>
      <c r="I6" s="37">
        <f>IF(ISNUMBER('Saisie des résultats'!AJ5),'Saisie des résultats'!AJ5,"")</f>
        <v>0.5</v>
      </c>
      <c r="J6" s="5">
        <f>IF(ISNUMBER('Saisie des résultats'!AE5),'Saisie des résultats'!AE5,"")</f>
        <v>1</v>
      </c>
      <c r="K6" s="36">
        <f>IF(ISNUMBER('Saisie des résultats'!Y5),'Saisie des résultats'!Y5,"")</f>
        <v>0.5</v>
      </c>
      <c r="L6" s="36">
        <f>IF(ISNUMBER('Saisie des résultats'!Z5),'Saisie des résultats'!Z5,"")</f>
        <v>0</v>
      </c>
      <c r="M6" s="37">
        <f>IF(ISNUMBER('Saisie des résultats'!AH5),'Saisie des résultats'!AH5,"")</f>
        <v>1</v>
      </c>
      <c r="N6" s="5" t="str">
        <f>IF(ISNUMBER('Saisie des résultats'!AA5),'Saisie des résultats'!AA5,"")</f>
        <v/>
      </c>
      <c r="O6" s="36" t="str">
        <f>IF(ISNUMBER('Saisie des résultats'!AB5),'Saisie des résultats'!AB5,"")</f>
        <v/>
      </c>
      <c r="P6" s="36">
        <f>IF(ISNUMBER('Saisie des résultats'!AD5),'Saisie des résultats'!AD5,"")</f>
        <v>0</v>
      </c>
      <c r="Q6" s="36">
        <f>IF(ISNUMBER('Saisie des résultats'!AG5),'Saisie des résultats'!AG5,"")</f>
        <v>0</v>
      </c>
      <c r="R6" s="37">
        <f>IF(ISNUMBER('Saisie des résultats'!AK5),'Saisie des résultats'!AK5,"")</f>
        <v>0</v>
      </c>
      <c r="T6" s="53">
        <f t="shared" si="2"/>
        <v>0.42857142857142855</v>
      </c>
      <c r="U6" s="54">
        <f t="shared" si="3"/>
        <v>0.5</v>
      </c>
      <c r="V6" s="55">
        <f t="shared" si="4"/>
        <v>0.625</v>
      </c>
      <c r="W6" s="56">
        <f t="shared" si="5"/>
        <v>0</v>
      </c>
      <c r="Y6" s="47" t="s">
        <v>82</v>
      </c>
      <c r="Z6" s="64">
        <f>IF(30-COUNTBLANK(U4:U33)&lt;&gt;0,COUNTIF(U4:U33,"&lt;"&amp;Renseignements!$H$10),"")</f>
        <v>4</v>
      </c>
      <c r="AA6" s="64">
        <f>IF(30-COUNTBLANK(V4:V33)&lt;&gt;0,COUNTIF(V4:V33,"&lt;"&amp;Renseignements!$H$10),"")</f>
        <v>2</v>
      </c>
      <c r="AB6" s="64">
        <f>IF(30-COUNTBLANK(W4:W33)&lt;&gt;0,COUNTIF(W4:W33,"&lt;"&amp;Renseignements!$H$10),"")</f>
        <v>3</v>
      </c>
      <c r="AC6" s="64">
        <f>IF(30-COUNTBLANK(T4:T33)&lt;&gt;0,COUNTIF(T4:T33,"&lt;"&amp;Renseignements!$H$10),"")</f>
        <v>5</v>
      </c>
      <c r="AE6" s="36" t="str">
        <f t="shared" si="6"/>
        <v>NA</v>
      </c>
      <c r="AF6" s="36" t="str">
        <f t="shared" si="7"/>
        <v>NA</v>
      </c>
      <c r="AG6" s="36" t="str">
        <f t="shared" si="8"/>
        <v>NA</v>
      </c>
      <c r="AH6" s="36" t="str">
        <f t="shared" si="9"/>
        <v>A</v>
      </c>
      <c r="AI6" s="36" t="str">
        <f t="shared" si="10"/>
        <v/>
      </c>
      <c r="AJ6" s="36" t="str">
        <f t="shared" si="11"/>
        <v>A</v>
      </c>
      <c r="AK6" s="36" t="str">
        <f t="shared" si="12"/>
        <v>A</v>
      </c>
      <c r="AL6" s="36" t="str">
        <f t="shared" si="13"/>
        <v>ECA</v>
      </c>
      <c r="AM6" s="36" t="str">
        <f t="shared" si="14"/>
        <v>A</v>
      </c>
      <c r="AN6" s="36" t="str">
        <f t="shared" si="15"/>
        <v>ECA</v>
      </c>
      <c r="AO6" s="36" t="str">
        <f t="shared" si="16"/>
        <v>NA</v>
      </c>
      <c r="AP6" s="36" t="str">
        <f t="shared" si="17"/>
        <v>A</v>
      </c>
      <c r="AQ6" s="36" t="str">
        <f t="shared" si="18"/>
        <v/>
      </c>
      <c r="AR6" s="36" t="str">
        <f t="shared" si="19"/>
        <v/>
      </c>
      <c r="AS6" s="36" t="str">
        <f t="shared" si="20"/>
        <v>NA</v>
      </c>
      <c r="AT6" s="36" t="str">
        <f t="shared" si="21"/>
        <v>NA</v>
      </c>
      <c r="AU6" s="36" t="str">
        <f t="shared" si="22"/>
        <v>NA</v>
      </c>
    </row>
    <row r="7" spans="1:47" x14ac:dyDescent="0.25">
      <c r="A7" s="13" t="str">
        <f>IF(ISTEXT('Listes élèves'!$B6),'Listes élèves'!$B6,"")</f>
        <v>Fatima</v>
      </c>
      <c r="B7" s="5">
        <f>IF(ISNUMBER('Saisie des résultats'!U6),'Saisie des résultats'!U6,"")</f>
        <v>0.5</v>
      </c>
      <c r="C7" s="36">
        <f>IF(ISNUMBER('Saisie des résultats'!V6),'Saisie des résultats'!V6,"")</f>
        <v>1</v>
      </c>
      <c r="D7" s="36">
        <f>IF(ISNUMBER('Saisie des résultats'!W6),'Saisie des résultats'!W6,"")</f>
        <v>1</v>
      </c>
      <c r="E7" s="36">
        <f>IF(ISNUMBER('Saisie des résultats'!X6),'Saisie des résultats'!X6,"")</f>
        <v>0.5</v>
      </c>
      <c r="F7" s="36">
        <f>IF(ISNUMBER('Saisie des résultats'!AC6),'Saisie des résultats'!AC6,"")</f>
        <v>0.5</v>
      </c>
      <c r="G7" s="36">
        <f>IF(ISNUMBER('Saisie des résultats'!AF6),'Saisie des résultats'!AF6,"")</f>
        <v>0</v>
      </c>
      <c r="H7" s="36">
        <f>IF(ISNUMBER('Saisie des résultats'!AI6),'Saisie des résultats'!AI6,"")</f>
        <v>0</v>
      </c>
      <c r="I7" s="37">
        <f>IF(ISNUMBER('Saisie des résultats'!AJ6),'Saisie des résultats'!AJ6,"")</f>
        <v>0</v>
      </c>
      <c r="J7" s="5">
        <f>IF(ISNUMBER('Saisie des résultats'!AE6),'Saisie des résultats'!AE6,"")</f>
        <v>1</v>
      </c>
      <c r="K7" s="36">
        <f>IF(ISNUMBER('Saisie des résultats'!Y6),'Saisie des résultats'!Y6,"")</f>
        <v>1</v>
      </c>
      <c r="L7" s="36">
        <f>IF(ISNUMBER('Saisie des résultats'!Z6),'Saisie des résultats'!Z6,"")</f>
        <v>0</v>
      </c>
      <c r="M7" s="37">
        <f>IF(ISNUMBER('Saisie des résultats'!AH6),'Saisie des résultats'!AH6,"")</f>
        <v>1</v>
      </c>
      <c r="N7" s="5">
        <f>IF(ISNUMBER('Saisie des résultats'!AA6),'Saisie des résultats'!AA6,"")</f>
        <v>0</v>
      </c>
      <c r="O7" s="36">
        <f>IF(ISNUMBER('Saisie des résultats'!AB6),'Saisie des résultats'!AB6,"")</f>
        <v>0</v>
      </c>
      <c r="P7" s="36">
        <f>IF(ISNUMBER('Saisie des résultats'!AD6),'Saisie des résultats'!AD6,"")</f>
        <v>1</v>
      </c>
      <c r="Q7" s="36">
        <f>IF(ISNUMBER('Saisie des résultats'!AG6),'Saisie des résultats'!AG6,"")</f>
        <v>1</v>
      </c>
      <c r="R7" s="37">
        <f>IF(ISNUMBER('Saisie des résultats'!AK6),'Saisie des résultats'!AK6,"")</f>
        <v>1</v>
      </c>
      <c r="T7" s="53">
        <f t="shared" si="2"/>
        <v>0.55882352941176472</v>
      </c>
      <c r="U7" s="54">
        <f t="shared" si="3"/>
        <v>0.4375</v>
      </c>
      <c r="V7" s="55">
        <f t="shared" si="4"/>
        <v>0.75</v>
      </c>
      <c r="W7" s="56">
        <f t="shared" si="5"/>
        <v>0.6</v>
      </c>
      <c r="AE7" s="36" t="str">
        <f t="shared" si="6"/>
        <v>ECA</v>
      </c>
      <c r="AF7" s="36" t="str">
        <f t="shared" si="7"/>
        <v>A</v>
      </c>
      <c r="AG7" s="36" t="str">
        <f t="shared" si="8"/>
        <v>A</v>
      </c>
      <c r="AH7" s="36" t="str">
        <f t="shared" si="9"/>
        <v>ECA</v>
      </c>
      <c r="AI7" s="36" t="str">
        <f t="shared" si="10"/>
        <v>ECA</v>
      </c>
      <c r="AJ7" s="36" t="str">
        <f t="shared" si="11"/>
        <v>NA</v>
      </c>
      <c r="AK7" s="36" t="str">
        <f t="shared" si="12"/>
        <v>NA</v>
      </c>
      <c r="AL7" s="36" t="str">
        <f t="shared" si="13"/>
        <v>NA</v>
      </c>
      <c r="AM7" s="36" t="str">
        <f t="shared" si="14"/>
        <v>A</v>
      </c>
      <c r="AN7" s="36" t="str">
        <f t="shared" si="15"/>
        <v>A</v>
      </c>
      <c r="AO7" s="36" t="str">
        <f t="shared" si="16"/>
        <v>NA</v>
      </c>
      <c r="AP7" s="36" t="str">
        <f t="shared" si="17"/>
        <v>A</v>
      </c>
      <c r="AQ7" s="36" t="str">
        <f t="shared" si="18"/>
        <v>NA</v>
      </c>
      <c r="AR7" s="36" t="str">
        <f t="shared" si="19"/>
        <v>NA</v>
      </c>
      <c r="AS7" s="36" t="str">
        <f t="shared" si="20"/>
        <v>A</v>
      </c>
      <c r="AT7" s="36" t="str">
        <f t="shared" si="21"/>
        <v>A</v>
      </c>
      <c r="AU7" s="36" t="str">
        <f t="shared" si="22"/>
        <v>A</v>
      </c>
    </row>
    <row r="8" spans="1:47" x14ac:dyDescent="0.25">
      <c r="A8" s="13" t="str">
        <f>IF(ISTEXT('Listes élèves'!$B7),'Listes élèves'!$B7,"")</f>
        <v>Chang</v>
      </c>
      <c r="B8" s="5">
        <f>IF(ISNUMBER('Saisie des résultats'!U7),'Saisie des résultats'!U7,"")</f>
        <v>1</v>
      </c>
      <c r="C8" s="36">
        <f>IF(ISNUMBER('Saisie des résultats'!V7),'Saisie des résultats'!V7,"")</f>
        <v>0.5</v>
      </c>
      <c r="D8" s="36">
        <f>IF(ISNUMBER('Saisie des résultats'!W7),'Saisie des résultats'!W7,"")</f>
        <v>0</v>
      </c>
      <c r="E8" s="36">
        <f>IF(ISNUMBER('Saisie des résultats'!X7),'Saisie des résultats'!X7,"")</f>
        <v>0</v>
      </c>
      <c r="F8" s="36">
        <f>IF(ISNUMBER('Saisie des résultats'!AC7),'Saisie des résultats'!AC7,"")</f>
        <v>0.5</v>
      </c>
      <c r="G8" s="36">
        <f>IF(ISNUMBER('Saisie des résultats'!AF7),'Saisie des résultats'!AF7,"")</f>
        <v>1</v>
      </c>
      <c r="H8" s="36">
        <f>IF(ISNUMBER('Saisie des résultats'!AI7),'Saisie des résultats'!AI7,"")</f>
        <v>0</v>
      </c>
      <c r="I8" s="37">
        <f>IF(ISNUMBER('Saisie des résultats'!AJ7),'Saisie des résultats'!AJ7,"")</f>
        <v>1</v>
      </c>
      <c r="J8" s="5">
        <f>IF(ISNUMBER('Saisie des résultats'!AE7),'Saisie des résultats'!AE7,"")</f>
        <v>0.5</v>
      </c>
      <c r="K8" s="36">
        <f>IF(ISNUMBER('Saisie des résultats'!Y7),'Saisie des résultats'!Y7,"")</f>
        <v>0.5</v>
      </c>
      <c r="L8" s="36">
        <f>IF(ISNUMBER('Saisie des résultats'!Z7),'Saisie des résultats'!Z7,"")</f>
        <v>0.5</v>
      </c>
      <c r="M8" s="37">
        <f>IF(ISNUMBER('Saisie des résultats'!AH7),'Saisie des résultats'!AH7,"")</f>
        <v>0</v>
      </c>
      <c r="N8" s="5">
        <f>IF(ISNUMBER('Saisie des résultats'!AA7),'Saisie des résultats'!AA7,"")</f>
        <v>0.5</v>
      </c>
      <c r="O8" s="36">
        <f>IF(ISNUMBER('Saisie des résultats'!AB7),'Saisie des résultats'!AB7,"")</f>
        <v>1</v>
      </c>
      <c r="P8" s="36">
        <f>IF(ISNUMBER('Saisie des résultats'!AD7),'Saisie des résultats'!AD7,"")</f>
        <v>1</v>
      </c>
      <c r="Q8" s="36">
        <f>IF(ISNUMBER('Saisie des résultats'!AG7),'Saisie des résultats'!AG7,"")</f>
        <v>0</v>
      </c>
      <c r="R8" s="37">
        <f>IF(ISNUMBER('Saisie des résultats'!AK7),'Saisie des résultats'!AK7,"")</f>
        <v>1</v>
      </c>
      <c r="T8" s="53">
        <f t="shared" si="2"/>
        <v>0.52941176470588236</v>
      </c>
      <c r="U8" s="54">
        <f t="shared" si="3"/>
        <v>0.5</v>
      </c>
      <c r="V8" s="55">
        <f t="shared" si="4"/>
        <v>0.375</v>
      </c>
      <c r="W8" s="56">
        <f t="shared" si="5"/>
        <v>0.7</v>
      </c>
      <c r="AE8" s="36" t="str">
        <f t="shared" si="6"/>
        <v>A</v>
      </c>
      <c r="AF8" s="36" t="str">
        <f t="shared" si="7"/>
        <v>ECA</v>
      </c>
      <c r="AG8" s="36" t="str">
        <f t="shared" si="8"/>
        <v>NA</v>
      </c>
      <c r="AH8" s="36" t="str">
        <f t="shared" si="9"/>
        <v>NA</v>
      </c>
      <c r="AI8" s="36" t="str">
        <f t="shared" si="10"/>
        <v>ECA</v>
      </c>
      <c r="AJ8" s="36" t="str">
        <f t="shared" si="11"/>
        <v>A</v>
      </c>
      <c r="AK8" s="36" t="str">
        <f t="shared" si="12"/>
        <v>NA</v>
      </c>
      <c r="AL8" s="36" t="str">
        <f t="shared" si="13"/>
        <v>A</v>
      </c>
      <c r="AM8" s="36" t="str">
        <f t="shared" si="14"/>
        <v>ECA</v>
      </c>
      <c r="AN8" s="36" t="str">
        <f t="shared" si="15"/>
        <v>ECA</v>
      </c>
      <c r="AO8" s="36" t="str">
        <f t="shared" si="16"/>
        <v>ECA</v>
      </c>
      <c r="AP8" s="36" t="str">
        <f t="shared" si="17"/>
        <v>NA</v>
      </c>
      <c r="AQ8" s="36" t="str">
        <f t="shared" si="18"/>
        <v>ECA</v>
      </c>
      <c r="AR8" s="36" t="str">
        <f t="shared" si="19"/>
        <v>A</v>
      </c>
      <c r="AS8" s="36" t="str">
        <f t="shared" si="20"/>
        <v>A</v>
      </c>
      <c r="AT8" s="36" t="str">
        <f t="shared" si="21"/>
        <v>NA</v>
      </c>
      <c r="AU8" s="36" t="str">
        <f t="shared" si="22"/>
        <v>A</v>
      </c>
    </row>
    <row r="9" spans="1:47" x14ac:dyDescent="0.25">
      <c r="A9" s="13" t="str">
        <f>IF(ISTEXT('Listes élèves'!$B8),'Listes élèves'!$B8,"")</f>
        <v>Eléonore</v>
      </c>
      <c r="B9" s="5">
        <f>IF(ISNUMBER('Saisie des résultats'!U8),'Saisie des résultats'!U8,"")</f>
        <v>1</v>
      </c>
      <c r="C9" s="36">
        <f>IF(ISNUMBER('Saisie des résultats'!V8),'Saisie des résultats'!V8,"")</f>
        <v>0.5</v>
      </c>
      <c r="D9" s="36">
        <f>IF(ISNUMBER('Saisie des résultats'!W8),'Saisie des résultats'!W8,"")</f>
        <v>1</v>
      </c>
      <c r="E9" s="36">
        <f>IF(ISNUMBER('Saisie des résultats'!X8),'Saisie des résultats'!X8,"")</f>
        <v>0.5</v>
      </c>
      <c r="F9" s="36">
        <f>IF(ISNUMBER('Saisie des résultats'!AC8),'Saisie des résultats'!AC8,"")</f>
        <v>0</v>
      </c>
      <c r="G9" s="36">
        <f>IF(ISNUMBER('Saisie des résultats'!AF8),'Saisie des résultats'!AF8,"")</f>
        <v>1</v>
      </c>
      <c r="H9" s="36">
        <f>IF(ISNUMBER('Saisie des résultats'!AI8),'Saisie des résultats'!AI8,"")</f>
        <v>0.5</v>
      </c>
      <c r="I9" s="37">
        <f>IF(ISNUMBER('Saisie des résultats'!AJ8),'Saisie des résultats'!AJ8,"")</f>
        <v>1</v>
      </c>
      <c r="J9" s="5">
        <f>IF(ISNUMBER('Saisie des résultats'!AE8),'Saisie des résultats'!AE8,"")</f>
        <v>1</v>
      </c>
      <c r="K9" s="36">
        <f>IF(ISNUMBER('Saisie des résultats'!Y8),'Saisie des résultats'!Y8,"")</f>
        <v>1</v>
      </c>
      <c r="L9" s="36">
        <f>IF(ISNUMBER('Saisie des résultats'!Z8),'Saisie des résultats'!Z8,"")</f>
        <v>0.5</v>
      </c>
      <c r="M9" s="37">
        <f>IF(ISNUMBER('Saisie des résultats'!AH8),'Saisie des résultats'!AH8,"")</f>
        <v>1</v>
      </c>
      <c r="N9" s="5">
        <f>IF(ISNUMBER('Saisie des résultats'!AA8),'Saisie des résultats'!AA8,"")</f>
        <v>1</v>
      </c>
      <c r="O9" s="36">
        <f>IF(ISNUMBER('Saisie des résultats'!AB8),'Saisie des résultats'!AB8,"")</f>
        <v>1</v>
      </c>
      <c r="P9" s="36">
        <f>IF(ISNUMBER('Saisie des résultats'!AD8),'Saisie des résultats'!AD8,"")</f>
        <v>1</v>
      </c>
      <c r="Q9" s="36">
        <f>IF(ISNUMBER('Saisie des résultats'!AG8),'Saisie des résultats'!AG8,"")</f>
        <v>0</v>
      </c>
      <c r="R9" s="37">
        <f>IF(ISNUMBER('Saisie des résultats'!AK8),'Saisie des résultats'!AK8,"")</f>
        <v>1</v>
      </c>
      <c r="T9" s="53">
        <f t="shared" si="2"/>
        <v>0.76470588235294112</v>
      </c>
      <c r="U9" s="54">
        <f t="shared" si="3"/>
        <v>0.6875</v>
      </c>
      <c r="V9" s="55">
        <f t="shared" si="4"/>
        <v>0.875</v>
      </c>
      <c r="W9" s="56">
        <f t="shared" si="5"/>
        <v>0.8</v>
      </c>
      <c r="AE9" s="36" t="str">
        <f t="shared" si="6"/>
        <v>A</v>
      </c>
      <c r="AF9" s="36" t="str">
        <f t="shared" si="7"/>
        <v>ECA</v>
      </c>
      <c r="AG9" s="36" t="str">
        <f t="shared" si="8"/>
        <v>A</v>
      </c>
      <c r="AH9" s="36" t="str">
        <f t="shared" si="9"/>
        <v>ECA</v>
      </c>
      <c r="AI9" s="36" t="str">
        <f t="shared" si="10"/>
        <v>NA</v>
      </c>
      <c r="AJ9" s="36" t="str">
        <f t="shared" si="11"/>
        <v>A</v>
      </c>
      <c r="AK9" s="36" t="str">
        <f t="shared" si="12"/>
        <v>ECA</v>
      </c>
      <c r="AL9" s="36" t="str">
        <f t="shared" si="13"/>
        <v>A</v>
      </c>
      <c r="AM9" s="36" t="str">
        <f t="shared" si="14"/>
        <v>A</v>
      </c>
      <c r="AN9" s="36" t="str">
        <f t="shared" si="15"/>
        <v>A</v>
      </c>
      <c r="AO9" s="36" t="str">
        <f t="shared" si="16"/>
        <v>ECA</v>
      </c>
      <c r="AP9" s="36" t="str">
        <f t="shared" si="17"/>
        <v>A</v>
      </c>
      <c r="AQ9" s="36" t="str">
        <f t="shared" si="18"/>
        <v>A</v>
      </c>
      <c r="AR9" s="36" t="str">
        <f t="shared" si="19"/>
        <v>A</v>
      </c>
      <c r="AS9" s="36" t="str">
        <f t="shared" si="20"/>
        <v>A</v>
      </c>
      <c r="AT9" s="36" t="str">
        <f t="shared" si="21"/>
        <v>NA</v>
      </c>
      <c r="AU9" s="36" t="str">
        <f t="shared" si="22"/>
        <v>A</v>
      </c>
    </row>
    <row r="10" spans="1:47" x14ac:dyDescent="0.25">
      <c r="A10" s="13" t="str">
        <f>IF(ISTEXT('Listes élèves'!$B9),'Listes élèves'!$B9,"")</f>
        <v/>
      </c>
      <c r="B10" s="5" t="str">
        <f>IF(ISNUMBER('Saisie des résultats'!U9),'Saisie des résultats'!U9,"")</f>
        <v/>
      </c>
      <c r="C10" s="36" t="str">
        <f>IF(ISNUMBER('Saisie des résultats'!V9),'Saisie des résultats'!V9,"")</f>
        <v/>
      </c>
      <c r="D10" s="36" t="str">
        <f>IF(ISNUMBER('Saisie des résultats'!W9),'Saisie des résultats'!W9,"")</f>
        <v/>
      </c>
      <c r="E10" s="36" t="str">
        <f>IF(ISNUMBER('Saisie des résultats'!X9),'Saisie des résultats'!X9,"")</f>
        <v/>
      </c>
      <c r="F10" s="36" t="str">
        <f>IF(ISNUMBER('Saisie des résultats'!AC9),'Saisie des résultats'!AC9,"")</f>
        <v/>
      </c>
      <c r="G10" s="36" t="str">
        <f>IF(ISNUMBER('Saisie des résultats'!AF9),'Saisie des résultats'!AF9,"")</f>
        <v/>
      </c>
      <c r="H10" s="36" t="str">
        <f>IF(ISNUMBER('Saisie des résultats'!AI9),'Saisie des résultats'!AI9,"")</f>
        <v/>
      </c>
      <c r="I10" s="37" t="str">
        <f>IF(ISNUMBER('Saisie des résultats'!AJ9),'Saisie des résultats'!AJ9,"")</f>
        <v/>
      </c>
      <c r="J10" s="5" t="str">
        <f>IF(ISNUMBER('Saisie des résultats'!AE9),'Saisie des résultats'!AE9,"")</f>
        <v/>
      </c>
      <c r="K10" s="36" t="str">
        <f>IF(ISNUMBER('Saisie des résultats'!Y9),'Saisie des résultats'!Y9,"")</f>
        <v/>
      </c>
      <c r="L10" s="36" t="str">
        <f>IF(ISNUMBER('Saisie des résultats'!Z9),'Saisie des résultats'!Z9,"")</f>
        <v/>
      </c>
      <c r="M10" s="37" t="str">
        <f>IF(ISNUMBER('Saisie des résultats'!AH9),'Saisie des résultats'!AH9,"")</f>
        <v/>
      </c>
      <c r="N10" s="5" t="str">
        <f>IF(ISNUMBER('Saisie des résultats'!AA9),'Saisie des résultats'!AA9,"")</f>
        <v/>
      </c>
      <c r="O10" s="36" t="str">
        <f>IF(ISNUMBER('Saisie des résultats'!AB9),'Saisie des résultats'!AB9,"")</f>
        <v/>
      </c>
      <c r="P10" s="36" t="str">
        <f>IF(ISNUMBER('Saisie des résultats'!AD9),'Saisie des résultats'!AD9,"")</f>
        <v/>
      </c>
      <c r="Q10" s="36" t="str">
        <f>IF(ISNUMBER('Saisie des résultats'!AG9),'Saisie des résultats'!AG9,"")</f>
        <v/>
      </c>
      <c r="R10" s="37" t="str">
        <f>IF(ISNUMBER('Saisie des résultats'!AK9),'Saisie des résultats'!AK9,"")</f>
        <v/>
      </c>
      <c r="T10" s="53" t="str">
        <f t="shared" si="2"/>
        <v/>
      </c>
      <c r="U10" s="54" t="str">
        <f t="shared" si="3"/>
        <v/>
      </c>
      <c r="V10" s="55" t="str">
        <f t="shared" si="4"/>
        <v/>
      </c>
      <c r="W10" s="56" t="str">
        <f t="shared" si="5"/>
        <v/>
      </c>
      <c r="AE10" s="36" t="str">
        <f t="shared" si="6"/>
        <v/>
      </c>
      <c r="AF10" s="36" t="str">
        <f t="shared" si="7"/>
        <v/>
      </c>
      <c r="AG10" s="36" t="str">
        <f t="shared" si="8"/>
        <v/>
      </c>
      <c r="AH10" s="36" t="str">
        <f t="shared" si="9"/>
        <v/>
      </c>
      <c r="AI10" s="36" t="str">
        <f t="shared" si="10"/>
        <v/>
      </c>
      <c r="AJ10" s="36" t="str">
        <f t="shared" si="11"/>
        <v/>
      </c>
      <c r="AK10" s="36" t="str">
        <f t="shared" si="12"/>
        <v/>
      </c>
      <c r="AL10" s="36" t="str">
        <f t="shared" si="13"/>
        <v/>
      </c>
      <c r="AM10" s="36" t="str">
        <f t="shared" si="14"/>
        <v/>
      </c>
      <c r="AN10" s="36" t="str">
        <f t="shared" si="15"/>
        <v/>
      </c>
      <c r="AO10" s="36" t="str">
        <f t="shared" si="16"/>
        <v/>
      </c>
      <c r="AP10" s="36" t="str">
        <f t="shared" si="17"/>
        <v/>
      </c>
      <c r="AQ10" s="36" t="str">
        <f t="shared" si="18"/>
        <v/>
      </c>
      <c r="AR10" s="36" t="str">
        <f t="shared" si="19"/>
        <v/>
      </c>
      <c r="AS10" s="36" t="str">
        <f t="shared" si="20"/>
        <v/>
      </c>
      <c r="AT10" s="36" t="str">
        <f t="shared" si="21"/>
        <v/>
      </c>
      <c r="AU10" s="36" t="str">
        <f t="shared" si="22"/>
        <v/>
      </c>
    </row>
    <row r="11" spans="1:47" x14ac:dyDescent="0.25">
      <c r="A11" s="13" t="str">
        <f>IF(ISTEXT('Listes élèves'!$B10),'Listes élèves'!$B10,"")</f>
        <v/>
      </c>
      <c r="B11" s="5" t="str">
        <f>IF(ISNUMBER('Saisie des résultats'!U10),'Saisie des résultats'!U10,"")</f>
        <v/>
      </c>
      <c r="C11" s="36" t="str">
        <f>IF(ISNUMBER('Saisie des résultats'!V10),'Saisie des résultats'!V10,"")</f>
        <v/>
      </c>
      <c r="D11" s="36" t="str">
        <f>IF(ISNUMBER('Saisie des résultats'!W10),'Saisie des résultats'!W10,"")</f>
        <v/>
      </c>
      <c r="E11" s="36" t="str">
        <f>IF(ISNUMBER('Saisie des résultats'!X10),'Saisie des résultats'!X10,"")</f>
        <v/>
      </c>
      <c r="F11" s="36" t="str">
        <f>IF(ISNUMBER('Saisie des résultats'!AC10),'Saisie des résultats'!AC10,"")</f>
        <v/>
      </c>
      <c r="G11" s="36" t="str">
        <f>IF(ISNUMBER('Saisie des résultats'!AF10),'Saisie des résultats'!AF10,"")</f>
        <v/>
      </c>
      <c r="H11" s="36" t="str">
        <f>IF(ISNUMBER('Saisie des résultats'!AI10),'Saisie des résultats'!AI10,"")</f>
        <v/>
      </c>
      <c r="I11" s="37" t="str">
        <f>IF(ISNUMBER('Saisie des résultats'!AJ10),'Saisie des résultats'!AJ10,"")</f>
        <v/>
      </c>
      <c r="J11" s="5" t="str">
        <f>IF(ISNUMBER('Saisie des résultats'!AE10),'Saisie des résultats'!AE10,"")</f>
        <v/>
      </c>
      <c r="K11" s="36" t="str">
        <f>IF(ISNUMBER('Saisie des résultats'!Y10),'Saisie des résultats'!Y10,"")</f>
        <v/>
      </c>
      <c r="L11" s="36" t="str">
        <f>IF(ISNUMBER('Saisie des résultats'!Z10),'Saisie des résultats'!Z10,"")</f>
        <v/>
      </c>
      <c r="M11" s="37" t="str">
        <f>IF(ISNUMBER('Saisie des résultats'!AH10),'Saisie des résultats'!AH10,"")</f>
        <v/>
      </c>
      <c r="N11" s="5" t="str">
        <f>IF(ISNUMBER('Saisie des résultats'!AA10),'Saisie des résultats'!AA10,"")</f>
        <v/>
      </c>
      <c r="O11" s="36" t="str">
        <f>IF(ISNUMBER('Saisie des résultats'!AB10),'Saisie des résultats'!AB10,"")</f>
        <v/>
      </c>
      <c r="P11" s="36" t="str">
        <f>IF(ISNUMBER('Saisie des résultats'!AD10),'Saisie des résultats'!AD10,"")</f>
        <v/>
      </c>
      <c r="Q11" s="36" t="str">
        <f>IF(ISNUMBER('Saisie des résultats'!AG10),'Saisie des résultats'!AG10,"")</f>
        <v/>
      </c>
      <c r="R11" s="37" t="str">
        <f>IF(ISNUMBER('Saisie des résultats'!AK10),'Saisie des résultats'!AK10,"")</f>
        <v/>
      </c>
      <c r="T11" s="53" t="str">
        <f t="shared" si="2"/>
        <v/>
      </c>
      <c r="U11" s="54" t="str">
        <f t="shared" si="3"/>
        <v/>
      </c>
      <c r="V11" s="55" t="str">
        <f t="shared" si="4"/>
        <v/>
      </c>
      <c r="W11" s="56" t="str">
        <f t="shared" si="5"/>
        <v/>
      </c>
      <c r="AE11" s="36" t="str">
        <f t="shared" si="6"/>
        <v/>
      </c>
      <c r="AF11" s="36" t="str">
        <f t="shared" si="7"/>
        <v/>
      </c>
      <c r="AG11" s="36" t="str">
        <f t="shared" si="8"/>
        <v/>
      </c>
      <c r="AH11" s="36" t="str">
        <f t="shared" si="9"/>
        <v/>
      </c>
      <c r="AI11" s="36" t="str">
        <f t="shared" si="10"/>
        <v/>
      </c>
      <c r="AJ11" s="36" t="str">
        <f t="shared" si="11"/>
        <v/>
      </c>
      <c r="AK11" s="36" t="str">
        <f t="shared" si="12"/>
        <v/>
      </c>
      <c r="AL11" s="36" t="str">
        <f t="shared" si="13"/>
        <v/>
      </c>
      <c r="AM11" s="36" t="str">
        <f t="shared" si="14"/>
        <v/>
      </c>
      <c r="AN11" s="36" t="str">
        <f t="shared" si="15"/>
        <v/>
      </c>
      <c r="AO11" s="36" t="str">
        <f t="shared" si="16"/>
        <v/>
      </c>
      <c r="AP11" s="36" t="str">
        <f t="shared" si="17"/>
        <v/>
      </c>
      <c r="AQ11" s="36" t="str">
        <f t="shared" si="18"/>
        <v/>
      </c>
      <c r="AR11" s="36" t="str">
        <f t="shared" si="19"/>
        <v/>
      </c>
      <c r="AS11" s="36" t="str">
        <f t="shared" si="20"/>
        <v/>
      </c>
      <c r="AT11" s="36" t="str">
        <f t="shared" si="21"/>
        <v/>
      </c>
      <c r="AU11" s="36" t="str">
        <f t="shared" si="22"/>
        <v/>
      </c>
    </row>
    <row r="12" spans="1:47" x14ac:dyDescent="0.25">
      <c r="A12" s="13" t="str">
        <f>IF(ISTEXT('Listes élèves'!$B11),'Listes élèves'!$B11,"")</f>
        <v/>
      </c>
      <c r="B12" s="5" t="str">
        <f>IF(ISNUMBER('Saisie des résultats'!U11),'Saisie des résultats'!U11,"")</f>
        <v/>
      </c>
      <c r="C12" s="36" t="str">
        <f>IF(ISNUMBER('Saisie des résultats'!V11),'Saisie des résultats'!V11,"")</f>
        <v/>
      </c>
      <c r="D12" s="36" t="str">
        <f>IF(ISNUMBER('Saisie des résultats'!W11),'Saisie des résultats'!W11,"")</f>
        <v/>
      </c>
      <c r="E12" s="36" t="str">
        <f>IF(ISNUMBER('Saisie des résultats'!X11),'Saisie des résultats'!X11,"")</f>
        <v/>
      </c>
      <c r="F12" s="36" t="str">
        <f>IF(ISNUMBER('Saisie des résultats'!AC11),'Saisie des résultats'!AC11,"")</f>
        <v/>
      </c>
      <c r="G12" s="36" t="str">
        <f>IF(ISNUMBER('Saisie des résultats'!AF11),'Saisie des résultats'!AF11,"")</f>
        <v/>
      </c>
      <c r="H12" s="36" t="str">
        <f>IF(ISNUMBER('Saisie des résultats'!AI11),'Saisie des résultats'!AI11,"")</f>
        <v/>
      </c>
      <c r="I12" s="37" t="str">
        <f>IF(ISNUMBER('Saisie des résultats'!AJ11),'Saisie des résultats'!AJ11,"")</f>
        <v/>
      </c>
      <c r="J12" s="5" t="str">
        <f>IF(ISNUMBER('Saisie des résultats'!AE11),'Saisie des résultats'!AE11,"")</f>
        <v/>
      </c>
      <c r="K12" s="36" t="str">
        <f>IF(ISNUMBER('Saisie des résultats'!Y11),'Saisie des résultats'!Y11,"")</f>
        <v/>
      </c>
      <c r="L12" s="36" t="str">
        <f>IF(ISNUMBER('Saisie des résultats'!Z11),'Saisie des résultats'!Z11,"")</f>
        <v/>
      </c>
      <c r="M12" s="37" t="str">
        <f>IF(ISNUMBER('Saisie des résultats'!AH11),'Saisie des résultats'!AH11,"")</f>
        <v/>
      </c>
      <c r="N12" s="5" t="str">
        <f>IF(ISNUMBER('Saisie des résultats'!AA11),'Saisie des résultats'!AA11,"")</f>
        <v/>
      </c>
      <c r="O12" s="36" t="str">
        <f>IF(ISNUMBER('Saisie des résultats'!AB11),'Saisie des résultats'!AB11,"")</f>
        <v/>
      </c>
      <c r="P12" s="36" t="str">
        <f>IF(ISNUMBER('Saisie des résultats'!AD11),'Saisie des résultats'!AD11,"")</f>
        <v/>
      </c>
      <c r="Q12" s="36" t="str">
        <f>IF(ISNUMBER('Saisie des résultats'!AG11),'Saisie des résultats'!AG11,"")</f>
        <v/>
      </c>
      <c r="R12" s="37" t="str">
        <f>IF(ISNUMBER('Saisie des résultats'!AK11),'Saisie des résultats'!AK11,"")</f>
        <v/>
      </c>
      <c r="T12" s="53" t="str">
        <f t="shared" si="2"/>
        <v/>
      </c>
      <c r="U12" s="54" t="str">
        <f t="shared" si="3"/>
        <v/>
      </c>
      <c r="V12" s="55" t="str">
        <f t="shared" si="4"/>
        <v/>
      </c>
      <c r="W12" s="56" t="str">
        <f t="shared" si="5"/>
        <v/>
      </c>
      <c r="AE12" s="36" t="str">
        <f t="shared" si="6"/>
        <v/>
      </c>
      <c r="AF12" s="36" t="str">
        <f t="shared" si="7"/>
        <v/>
      </c>
      <c r="AG12" s="36" t="str">
        <f t="shared" si="8"/>
        <v/>
      </c>
      <c r="AH12" s="36" t="str">
        <f t="shared" si="9"/>
        <v/>
      </c>
      <c r="AI12" s="36" t="str">
        <f t="shared" si="10"/>
        <v/>
      </c>
      <c r="AJ12" s="36" t="str">
        <f t="shared" si="11"/>
        <v/>
      </c>
      <c r="AK12" s="36" t="str">
        <f t="shared" si="12"/>
        <v/>
      </c>
      <c r="AL12" s="36" t="str">
        <f t="shared" si="13"/>
        <v/>
      </c>
      <c r="AM12" s="36" t="str">
        <f t="shared" si="14"/>
        <v/>
      </c>
      <c r="AN12" s="36" t="str">
        <f t="shared" si="15"/>
        <v/>
      </c>
      <c r="AO12" s="36" t="str">
        <f t="shared" si="16"/>
        <v/>
      </c>
      <c r="AP12" s="36" t="str">
        <f t="shared" si="17"/>
        <v/>
      </c>
      <c r="AQ12" s="36" t="str">
        <f t="shared" si="18"/>
        <v/>
      </c>
      <c r="AR12" s="36" t="str">
        <f t="shared" si="19"/>
        <v/>
      </c>
      <c r="AS12" s="36" t="str">
        <f t="shared" si="20"/>
        <v/>
      </c>
      <c r="AT12" s="36" t="str">
        <f t="shared" si="21"/>
        <v/>
      </c>
      <c r="AU12" s="36" t="str">
        <f t="shared" si="22"/>
        <v/>
      </c>
    </row>
    <row r="13" spans="1:47" x14ac:dyDescent="0.25">
      <c r="A13" s="13" t="str">
        <f>IF(ISTEXT('Listes élèves'!$B12),'Listes élèves'!$B12,"")</f>
        <v/>
      </c>
      <c r="B13" s="5" t="str">
        <f>IF(ISNUMBER('Saisie des résultats'!U12),'Saisie des résultats'!U12,"")</f>
        <v/>
      </c>
      <c r="C13" s="36" t="str">
        <f>IF(ISNUMBER('Saisie des résultats'!V12),'Saisie des résultats'!V12,"")</f>
        <v/>
      </c>
      <c r="D13" s="36" t="str">
        <f>IF(ISNUMBER('Saisie des résultats'!W12),'Saisie des résultats'!W12,"")</f>
        <v/>
      </c>
      <c r="E13" s="36" t="str">
        <f>IF(ISNUMBER('Saisie des résultats'!X12),'Saisie des résultats'!X12,"")</f>
        <v/>
      </c>
      <c r="F13" s="36" t="str">
        <f>IF(ISNUMBER('Saisie des résultats'!AC12),'Saisie des résultats'!AC12,"")</f>
        <v/>
      </c>
      <c r="G13" s="36" t="str">
        <f>IF(ISNUMBER('Saisie des résultats'!AF12),'Saisie des résultats'!AF12,"")</f>
        <v/>
      </c>
      <c r="H13" s="36" t="str">
        <f>IF(ISNUMBER('Saisie des résultats'!AI12),'Saisie des résultats'!AI12,"")</f>
        <v/>
      </c>
      <c r="I13" s="37" t="str">
        <f>IF(ISNUMBER('Saisie des résultats'!AJ12),'Saisie des résultats'!AJ12,"")</f>
        <v/>
      </c>
      <c r="J13" s="5" t="str">
        <f>IF(ISNUMBER('Saisie des résultats'!AE12),'Saisie des résultats'!AE12,"")</f>
        <v/>
      </c>
      <c r="K13" s="36" t="str">
        <f>IF(ISNUMBER('Saisie des résultats'!Y12),'Saisie des résultats'!Y12,"")</f>
        <v/>
      </c>
      <c r="L13" s="36" t="str">
        <f>IF(ISNUMBER('Saisie des résultats'!Z12),'Saisie des résultats'!Z12,"")</f>
        <v/>
      </c>
      <c r="M13" s="37" t="str">
        <f>IF(ISNUMBER('Saisie des résultats'!AH12),'Saisie des résultats'!AH12,"")</f>
        <v/>
      </c>
      <c r="N13" s="5" t="str">
        <f>IF(ISNUMBER('Saisie des résultats'!AA12),'Saisie des résultats'!AA12,"")</f>
        <v/>
      </c>
      <c r="O13" s="36" t="str">
        <f>IF(ISNUMBER('Saisie des résultats'!AB12),'Saisie des résultats'!AB12,"")</f>
        <v/>
      </c>
      <c r="P13" s="36" t="str">
        <f>IF(ISNUMBER('Saisie des résultats'!AD12),'Saisie des résultats'!AD12,"")</f>
        <v/>
      </c>
      <c r="Q13" s="36" t="str">
        <f>IF(ISNUMBER('Saisie des résultats'!AG12),'Saisie des résultats'!AG12,"")</f>
        <v/>
      </c>
      <c r="R13" s="37" t="str">
        <f>IF(ISNUMBER('Saisie des résultats'!AK12),'Saisie des résultats'!AK12,"")</f>
        <v/>
      </c>
      <c r="T13" s="53" t="str">
        <f t="shared" si="2"/>
        <v/>
      </c>
      <c r="U13" s="54" t="str">
        <f t="shared" si="3"/>
        <v/>
      </c>
      <c r="V13" s="55" t="str">
        <f t="shared" si="4"/>
        <v/>
      </c>
      <c r="W13" s="56" t="str">
        <f t="shared" si="5"/>
        <v/>
      </c>
      <c r="AE13" s="36" t="str">
        <f t="shared" si="6"/>
        <v/>
      </c>
      <c r="AF13" s="36" t="str">
        <f t="shared" si="7"/>
        <v/>
      </c>
      <c r="AG13" s="36" t="str">
        <f t="shared" si="8"/>
        <v/>
      </c>
      <c r="AH13" s="36" t="str">
        <f t="shared" si="9"/>
        <v/>
      </c>
      <c r="AI13" s="36" t="str">
        <f t="shared" si="10"/>
        <v/>
      </c>
      <c r="AJ13" s="36" t="str">
        <f t="shared" si="11"/>
        <v/>
      </c>
      <c r="AK13" s="36" t="str">
        <f t="shared" si="12"/>
        <v/>
      </c>
      <c r="AL13" s="36" t="str">
        <f t="shared" si="13"/>
        <v/>
      </c>
      <c r="AM13" s="36" t="str">
        <f t="shared" si="14"/>
        <v/>
      </c>
      <c r="AN13" s="36" t="str">
        <f t="shared" si="15"/>
        <v/>
      </c>
      <c r="AO13" s="36" t="str">
        <f t="shared" si="16"/>
        <v/>
      </c>
      <c r="AP13" s="36" t="str">
        <f t="shared" si="17"/>
        <v/>
      </c>
      <c r="AQ13" s="36" t="str">
        <f t="shared" si="18"/>
        <v/>
      </c>
      <c r="AR13" s="36" t="str">
        <f t="shared" si="19"/>
        <v/>
      </c>
      <c r="AS13" s="36" t="str">
        <f t="shared" si="20"/>
        <v/>
      </c>
      <c r="AT13" s="36" t="str">
        <f t="shared" si="21"/>
        <v/>
      </c>
      <c r="AU13" s="36" t="str">
        <f t="shared" si="22"/>
        <v/>
      </c>
    </row>
    <row r="14" spans="1:47" x14ac:dyDescent="0.25">
      <c r="A14" s="13" t="str">
        <f>IF(ISTEXT('Listes élèves'!$B13),'Listes élèves'!$B13,"")</f>
        <v/>
      </c>
      <c r="B14" s="5" t="str">
        <f>IF(ISNUMBER('Saisie des résultats'!U13),'Saisie des résultats'!U13,"")</f>
        <v/>
      </c>
      <c r="C14" s="36" t="str">
        <f>IF(ISNUMBER('Saisie des résultats'!V13),'Saisie des résultats'!V13,"")</f>
        <v/>
      </c>
      <c r="D14" s="36" t="str">
        <f>IF(ISNUMBER('Saisie des résultats'!W13),'Saisie des résultats'!W13,"")</f>
        <v/>
      </c>
      <c r="E14" s="36" t="str">
        <f>IF(ISNUMBER('Saisie des résultats'!X13),'Saisie des résultats'!X13,"")</f>
        <v/>
      </c>
      <c r="F14" s="36" t="str">
        <f>IF(ISNUMBER('Saisie des résultats'!AC13),'Saisie des résultats'!AC13,"")</f>
        <v/>
      </c>
      <c r="G14" s="36" t="str">
        <f>IF(ISNUMBER('Saisie des résultats'!AF13),'Saisie des résultats'!AF13,"")</f>
        <v/>
      </c>
      <c r="H14" s="36" t="str">
        <f>IF(ISNUMBER('Saisie des résultats'!AI13),'Saisie des résultats'!AI13,"")</f>
        <v/>
      </c>
      <c r="I14" s="37" t="str">
        <f>IF(ISNUMBER('Saisie des résultats'!AJ13),'Saisie des résultats'!AJ13,"")</f>
        <v/>
      </c>
      <c r="J14" s="5" t="str">
        <f>IF(ISNUMBER('Saisie des résultats'!AE13),'Saisie des résultats'!AE13,"")</f>
        <v/>
      </c>
      <c r="K14" s="36" t="str">
        <f>IF(ISNUMBER('Saisie des résultats'!Y13),'Saisie des résultats'!Y13,"")</f>
        <v/>
      </c>
      <c r="L14" s="36" t="str">
        <f>IF(ISNUMBER('Saisie des résultats'!Z13),'Saisie des résultats'!Z13,"")</f>
        <v/>
      </c>
      <c r="M14" s="37" t="str">
        <f>IF(ISNUMBER('Saisie des résultats'!AH13),'Saisie des résultats'!AH13,"")</f>
        <v/>
      </c>
      <c r="N14" s="5" t="str">
        <f>IF(ISNUMBER('Saisie des résultats'!AA13),'Saisie des résultats'!AA13,"")</f>
        <v/>
      </c>
      <c r="O14" s="36" t="str">
        <f>IF(ISNUMBER('Saisie des résultats'!AB13),'Saisie des résultats'!AB13,"")</f>
        <v/>
      </c>
      <c r="P14" s="36" t="str">
        <f>IF(ISNUMBER('Saisie des résultats'!AD13),'Saisie des résultats'!AD13,"")</f>
        <v/>
      </c>
      <c r="Q14" s="36" t="str">
        <f>IF(ISNUMBER('Saisie des résultats'!AG13),'Saisie des résultats'!AG13,"")</f>
        <v/>
      </c>
      <c r="R14" s="37" t="str">
        <f>IF(ISNUMBER('Saisie des résultats'!AK13),'Saisie des résultats'!AK13,"")</f>
        <v/>
      </c>
      <c r="T14" s="53" t="str">
        <f t="shared" si="2"/>
        <v/>
      </c>
      <c r="U14" s="54" t="str">
        <f t="shared" si="3"/>
        <v/>
      </c>
      <c r="V14" s="55" t="str">
        <f t="shared" si="4"/>
        <v/>
      </c>
      <c r="W14" s="56" t="str">
        <f t="shared" si="5"/>
        <v/>
      </c>
      <c r="AE14" s="36" t="str">
        <f t="shared" si="6"/>
        <v/>
      </c>
      <c r="AF14" s="36" t="str">
        <f t="shared" si="7"/>
        <v/>
      </c>
      <c r="AG14" s="36" t="str">
        <f t="shared" si="8"/>
        <v/>
      </c>
      <c r="AH14" s="36" t="str">
        <f t="shared" si="9"/>
        <v/>
      </c>
      <c r="AI14" s="36" t="str">
        <f t="shared" si="10"/>
        <v/>
      </c>
      <c r="AJ14" s="36" t="str">
        <f t="shared" si="11"/>
        <v/>
      </c>
      <c r="AK14" s="36" t="str">
        <f t="shared" si="12"/>
        <v/>
      </c>
      <c r="AL14" s="36" t="str">
        <f t="shared" si="13"/>
        <v/>
      </c>
      <c r="AM14" s="36" t="str">
        <f t="shared" si="14"/>
        <v/>
      </c>
      <c r="AN14" s="36" t="str">
        <f t="shared" si="15"/>
        <v/>
      </c>
      <c r="AO14" s="36" t="str">
        <f t="shared" si="16"/>
        <v/>
      </c>
      <c r="AP14" s="36" t="str">
        <f t="shared" si="17"/>
        <v/>
      </c>
      <c r="AQ14" s="36" t="str">
        <f t="shared" si="18"/>
        <v/>
      </c>
      <c r="AR14" s="36" t="str">
        <f t="shared" si="19"/>
        <v/>
      </c>
      <c r="AS14" s="36" t="str">
        <f t="shared" si="20"/>
        <v/>
      </c>
      <c r="AT14" s="36" t="str">
        <f t="shared" si="21"/>
        <v/>
      </c>
      <c r="AU14" s="36" t="str">
        <f t="shared" si="22"/>
        <v/>
      </c>
    </row>
    <row r="15" spans="1:47" x14ac:dyDescent="0.25">
      <c r="A15" s="13" t="str">
        <f>IF(ISTEXT('Listes élèves'!$B14),'Listes élèves'!$B14,"")</f>
        <v/>
      </c>
      <c r="B15" s="5" t="str">
        <f>IF(ISNUMBER('Saisie des résultats'!U14),'Saisie des résultats'!U14,"")</f>
        <v/>
      </c>
      <c r="C15" s="36" t="str">
        <f>IF(ISNUMBER('Saisie des résultats'!V14),'Saisie des résultats'!V14,"")</f>
        <v/>
      </c>
      <c r="D15" s="36" t="str">
        <f>IF(ISNUMBER('Saisie des résultats'!W14),'Saisie des résultats'!W14,"")</f>
        <v/>
      </c>
      <c r="E15" s="36" t="str">
        <f>IF(ISNUMBER('Saisie des résultats'!X14),'Saisie des résultats'!X14,"")</f>
        <v/>
      </c>
      <c r="F15" s="36" t="str">
        <f>IF(ISNUMBER('Saisie des résultats'!AC14),'Saisie des résultats'!AC14,"")</f>
        <v/>
      </c>
      <c r="G15" s="36" t="str">
        <f>IF(ISNUMBER('Saisie des résultats'!AF14),'Saisie des résultats'!AF14,"")</f>
        <v/>
      </c>
      <c r="H15" s="36" t="str">
        <f>IF(ISNUMBER('Saisie des résultats'!AI14),'Saisie des résultats'!AI14,"")</f>
        <v/>
      </c>
      <c r="I15" s="37" t="str">
        <f>IF(ISNUMBER('Saisie des résultats'!AJ14),'Saisie des résultats'!AJ14,"")</f>
        <v/>
      </c>
      <c r="J15" s="5" t="str">
        <f>IF(ISNUMBER('Saisie des résultats'!AE14),'Saisie des résultats'!AE14,"")</f>
        <v/>
      </c>
      <c r="K15" s="36" t="str">
        <f>IF(ISNUMBER('Saisie des résultats'!Y14),'Saisie des résultats'!Y14,"")</f>
        <v/>
      </c>
      <c r="L15" s="36" t="str">
        <f>IF(ISNUMBER('Saisie des résultats'!Z14),'Saisie des résultats'!Z14,"")</f>
        <v/>
      </c>
      <c r="M15" s="37" t="str">
        <f>IF(ISNUMBER('Saisie des résultats'!AH14),'Saisie des résultats'!AH14,"")</f>
        <v/>
      </c>
      <c r="N15" s="5" t="str">
        <f>IF(ISNUMBER('Saisie des résultats'!AA14),'Saisie des résultats'!AA14,"")</f>
        <v/>
      </c>
      <c r="O15" s="36" t="str">
        <f>IF(ISNUMBER('Saisie des résultats'!AB14),'Saisie des résultats'!AB14,"")</f>
        <v/>
      </c>
      <c r="P15" s="36" t="str">
        <f>IF(ISNUMBER('Saisie des résultats'!AD14),'Saisie des résultats'!AD14,"")</f>
        <v/>
      </c>
      <c r="Q15" s="36" t="str">
        <f>IF(ISNUMBER('Saisie des résultats'!AG14),'Saisie des résultats'!AG14,"")</f>
        <v/>
      </c>
      <c r="R15" s="37" t="str">
        <f>IF(ISNUMBER('Saisie des résultats'!AK14),'Saisie des résultats'!AK14,"")</f>
        <v/>
      </c>
      <c r="T15" s="53" t="str">
        <f t="shared" si="2"/>
        <v/>
      </c>
      <c r="U15" s="54" t="str">
        <f t="shared" si="3"/>
        <v/>
      </c>
      <c r="V15" s="55" t="str">
        <f t="shared" si="4"/>
        <v/>
      </c>
      <c r="W15" s="56" t="str">
        <f t="shared" si="5"/>
        <v/>
      </c>
      <c r="AE15" s="36" t="str">
        <f t="shared" si="6"/>
        <v/>
      </c>
      <c r="AF15" s="36" t="str">
        <f t="shared" si="7"/>
        <v/>
      </c>
      <c r="AG15" s="36" t="str">
        <f t="shared" si="8"/>
        <v/>
      </c>
      <c r="AH15" s="36" t="str">
        <f t="shared" si="9"/>
        <v/>
      </c>
      <c r="AI15" s="36" t="str">
        <f t="shared" si="10"/>
        <v/>
      </c>
      <c r="AJ15" s="36" t="str">
        <f t="shared" si="11"/>
        <v/>
      </c>
      <c r="AK15" s="36" t="str">
        <f t="shared" si="12"/>
        <v/>
      </c>
      <c r="AL15" s="36" t="str">
        <f t="shared" si="13"/>
        <v/>
      </c>
      <c r="AM15" s="36" t="str">
        <f t="shared" si="14"/>
        <v/>
      </c>
      <c r="AN15" s="36" t="str">
        <f t="shared" si="15"/>
        <v/>
      </c>
      <c r="AO15" s="36" t="str">
        <f t="shared" si="16"/>
        <v/>
      </c>
      <c r="AP15" s="36" t="str">
        <f t="shared" si="17"/>
        <v/>
      </c>
      <c r="AQ15" s="36" t="str">
        <f t="shared" si="18"/>
        <v/>
      </c>
      <c r="AR15" s="36" t="str">
        <f t="shared" si="19"/>
        <v/>
      </c>
      <c r="AS15" s="36" t="str">
        <f t="shared" si="20"/>
        <v/>
      </c>
      <c r="AT15" s="36" t="str">
        <f t="shared" si="21"/>
        <v/>
      </c>
      <c r="AU15" s="36" t="str">
        <f t="shared" si="22"/>
        <v/>
      </c>
    </row>
    <row r="16" spans="1:47" x14ac:dyDescent="0.25">
      <c r="A16" s="13" t="str">
        <f>IF(ISTEXT('Listes élèves'!$B15),'Listes élèves'!$B15,"")</f>
        <v/>
      </c>
      <c r="B16" s="5" t="str">
        <f>IF(ISNUMBER('Saisie des résultats'!U15),'Saisie des résultats'!U15,"")</f>
        <v/>
      </c>
      <c r="C16" s="36" t="str">
        <f>IF(ISNUMBER('Saisie des résultats'!V15),'Saisie des résultats'!V15,"")</f>
        <v/>
      </c>
      <c r="D16" s="36" t="str">
        <f>IF(ISNUMBER('Saisie des résultats'!W15),'Saisie des résultats'!W15,"")</f>
        <v/>
      </c>
      <c r="E16" s="36" t="str">
        <f>IF(ISNUMBER('Saisie des résultats'!X15),'Saisie des résultats'!X15,"")</f>
        <v/>
      </c>
      <c r="F16" s="36" t="str">
        <f>IF(ISNUMBER('Saisie des résultats'!AC15),'Saisie des résultats'!AC15,"")</f>
        <v/>
      </c>
      <c r="G16" s="36" t="str">
        <f>IF(ISNUMBER('Saisie des résultats'!AF15),'Saisie des résultats'!AF15,"")</f>
        <v/>
      </c>
      <c r="H16" s="36" t="str">
        <f>IF(ISNUMBER('Saisie des résultats'!AI15),'Saisie des résultats'!AI15,"")</f>
        <v/>
      </c>
      <c r="I16" s="37" t="str">
        <f>IF(ISNUMBER('Saisie des résultats'!AJ15),'Saisie des résultats'!AJ15,"")</f>
        <v/>
      </c>
      <c r="J16" s="5" t="str">
        <f>IF(ISNUMBER('Saisie des résultats'!AE15),'Saisie des résultats'!AE15,"")</f>
        <v/>
      </c>
      <c r="K16" s="36" t="str">
        <f>IF(ISNUMBER('Saisie des résultats'!Y15),'Saisie des résultats'!Y15,"")</f>
        <v/>
      </c>
      <c r="L16" s="36" t="str">
        <f>IF(ISNUMBER('Saisie des résultats'!Z15),'Saisie des résultats'!Z15,"")</f>
        <v/>
      </c>
      <c r="M16" s="37" t="str">
        <f>IF(ISNUMBER('Saisie des résultats'!AH15),'Saisie des résultats'!AH15,"")</f>
        <v/>
      </c>
      <c r="N16" s="5" t="str">
        <f>IF(ISNUMBER('Saisie des résultats'!AA15),'Saisie des résultats'!AA15,"")</f>
        <v/>
      </c>
      <c r="O16" s="36" t="str">
        <f>IF(ISNUMBER('Saisie des résultats'!AB15),'Saisie des résultats'!AB15,"")</f>
        <v/>
      </c>
      <c r="P16" s="36" t="str">
        <f>IF(ISNUMBER('Saisie des résultats'!AD15),'Saisie des résultats'!AD15,"")</f>
        <v/>
      </c>
      <c r="Q16" s="36" t="str">
        <f>IF(ISNUMBER('Saisie des résultats'!AG15),'Saisie des résultats'!AG15,"")</f>
        <v/>
      </c>
      <c r="R16" s="37" t="str">
        <f>IF(ISNUMBER('Saisie des résultats'!AK15),'Saisie des résultats'!AK15,"")</f>
        <v/>
      </c>
      <c r="T16" s="53" t="str">
        <f t="shared" si="2"/>
        <v/>
      </c>
      <c r="U16" s="54" t="str">
        <f t="shared" si="3"/>
        <v/>
      </c>
      <c r="V16" s="55" t="str">
        <f t="shared" si="4"/>
        <v/>
      </c>
      <c r="W16" s="56" t="str">
        <f t="shared" si="5"/>
        <v/>
      </c>
      <c r="AE16" s="36" t="str">
        <f t="shared" si="6"/>
        <v/>
      </c>
      <c r="AF16" s="36" t="str">
        <f t="shared" si="7"/>
        <v/>
      </c>
      <c r="AG16" s="36" t="str">
        <f t="shared" si="8"/>
        <v/>
      </c>
      <c r="AH16" s="36" t="str">
        <f t="shared" si="9"/>
        <v/>
      </c>
      <c r="AI16" s="36" t="str">
        <f t="shared" si="10"/>
        <v/>
      </c>
      <c r="AJ16" s="36" t="str">
        <f t="shared" si="11"/>
        <v/>
      </c>
      <c r="AK16" s="36" t="str">
        <f t="shared" si="12"/>
        <v/>
      </c>
      <c r="AL16" s="36" t="str">
        <f t="shared" si="13"/>
        <v/>
      </c>
      <c r="AM16" s="36" t="str">
        <f t="shared" si="14"/>
        <v/>
      </c>
      <c r="AN16" s="36" t="str">
        <f t="shared" si="15"/>
        <v/>
      </c>
      <c r="AO16" s="36" t="str">
        <f t="shared" si="16"/>
        <v/>
      </c>
      <c r="AP16" s="36" t="str">
        <f t="shared" si="17"/>
        <v/>
      </c>
      <c r="AQ16" s="36" t="str">
        <f t="shared" si="18"/>
        <v/>
      </c>
      <c r="AR16" s="36" t="str">
        <f t="shared" si="19"/>
        <v/>
      </c>
      <c r="AS16" s="36" t="str">
        <f t="shared" si="20"/>
        <v/>
      </c>
      <c r="AT16" s="36" t="str">
        <f t="shared" si="21"/>
        <v/>
      </c>
      <c r="AU16" s="36" t="str">
        <f t="shared" si="22"/>
        <v/>
      </c>
    </row>
    <row r="17" spans="1:47" x14ac:dyDescent="0.25">
      <c r="A17" s="13" t="str">
        <f>IF(ISTEXT('Listes élèves'!$B16),'Listes élèves'!$B16,"")</f>
        <v/>
      </c>
      <c r="B17" s="5" t="str">
        <f>IF(ISNUMBER('Saisie des résultats'!U16),'Saisie des résultats'!U16,"")</f>
        <v/>
      </c>
      <c r="C17" s="36" t="str">
        <f>IF(ISNUMBER('Saisie des résultats'!V16),'Saisie des résultats'!V16,"")</f>
        <v/>
      </c>
      <c r="D17" s="36" t="str">
        <f>IF(ISNUMBER('Saisie des résultats'!W16),'Saisie des résultats'!W16,"")</f>
        <v/>
      </c>
      <c r="E17" s="36" t="str">
        <f>IF(ISNUMBER('Saisie des résultats'!X16),'Saisie des résultats'!X16,"")</f>
        <v/>
      </c>
      <c r="F17" s="36" t="str">
        <f>IF(ISNUMBER('Saisie des résultats'!AC16),'Saisie des résultats'!AC16,"")</f>
        <v/>
      </c>
      <c r="G17" s="36" t="str">
        <f>IF(ISNUMBER('Saisie des résultats'!AF16),'Saisie des résultats'!AF16,"")</f>
        <v/>
      </c>
      <c r="H17" s="36" t="str">
        <f>IF(ISNUMBER('Saisie des résultats'!AI16),'Saisie des résultats'!AI16,"")</f>
        <v/>
      </c>
      <c r="I17" s="37" t="str">
        <f>IF(ISNUMBER('Saisie des résultats'!AJ16),'Saisie des résultats'!AJ16,"")</f>
        <v/>
      </c>
      <c r="J17" s="5" t="str">
        <f>IF(ISNUMBER('Saisie des résultats'!AE16),'Saisie des résultats'!AE16,"")</f>
        <v/>
      </c>
      <c r="K17" s="36" t="str">
        <f>IF(ISNUMBER('Saisie des résultats'!Y16),'Saisie des résultats'!Y16,"")</f>
        <v/>
      </c>
      <c r="L17" s="36" t="str">
        <f>IF(ISNUMBER('Saisie des résultats'!Z16),'Saisie des résultats'!Z16,"")</f>
        <v/>
      </c>
      <c r="M17" s="37" t="str">
        <f>IF(ISNUMBER('Saisie des résultats'!AH16),'Saisie des résultats'!AH16,"")</f>
        <v/>
      </c>
      <c r="N17" s="5" t="str">
        <f>IF(ISNUMBER('Saisie des résultats'!AA16),'Saisie des résultats'!AA16,"")</f>
        <v/>
      </c>
      <c r="O17" s="36" t="str">
        <f>IF(ISNUMBER('Saisie des résultats'!AB16),'Saisie des résultats'!AB16,"")</f>
        <v/>
      </c>
      <c r="P17" s="36" t="str">
        <f>IF(ISNUMBER('Saisie des résultats'!AD16),'Saisie des résultats'!AD16,"")</f>
        <v/>
      </c>
      <c r="Q17" s="36" t="str">
        <f>IF(ISNUMBER('Saisie des résultats'!AG16),'Saisie des résultats'!AG16,"")</f>
        <v/>
      </c>
      <c r="R17" s="37" t="str">
        <f>IF(ISNUMBER('Saisie des résultats'!AK16),'Saisie des résultats'!AK16,"")</f>
        <v/>
      </c>
      <c r="T17" s="53" t="str">
        <f t="shared" si="2"/>
        <v/>
      </c>
      <c r="U17" s="54" t="str">
        <f t="shared" si="3"/>
        <v/>
      </c>
      <c r="V17" s="55" t="str">
        <f t="shared" si="4"/>
        <v/>
      </c>
      <c r="W17" s="56" t="str">
        <f t="shared" si="5"/>
        <v/>
      </c>
      <c r="AE17" s="36" t="str">
        <f t="shared" si="6"/>
        <v/>
      </c>
      <c r="AF17" s="36" t="str">
        <f t="shared" si="7"/>
        <v/>
      </c>
      <c r="AG17" s="36" t="str">
        <f t="shared" si="8"/>
        <v/>
      </c>
      <c r="AH17" s="36" t="str">
        <f t="shared" si="9"/>
        <v/>
      </c>
      <c r="AI17" s="36" t="str">
        <f t="shared" si="10"/>
        <v/>
      </c>
      <c r="AJ17" s="36" t="str">
        <f t="shared" si="11"/>
        <v/>
      </c>
      <c r="AK17" s="36" t="str">
        <f t="shared" si="12"/>
        <v/>
      </c>
      <c r="AL17" s="36" t="str">
        <f t="shared" si="13"/>
        <v/>
      </c>
      <c r="AM17" s="36" t="str">
        <f t="shared" si="14"/>
        <v/>
      </c>
      <c r="AN17" s="36" t="str">
        <f t="shared" si="15"/>
        <v/>
      </c>
      <c r="AO17" s="36" t="str">
        <f t="shared" si="16"/>
        <v/>
      </c>
      <c r="AP17" s="36" t="str">
        <f t="shared" si="17"/>
        <v/>
      </c>
      <c r="AQ17" s="36" t="str">
        <f t="shared" si="18"/>
        <v/>
      </c>
      <c r="AR17" s="36" t="str">
        <f t="shared" si="19"/>
        <v/>
      </c>
      <c r="AS17" s="36" t="str">
        <f t="shared" si="20"/>
        <v/>
      </c>
      <c r="AT17" s="36" t="str">
        <f t="shared" si="21"/>
        <v/>
      </c>
      <c r="AU17" s="36" t="str">
        <f t="shared" si="22"/>
        <v/>
      </c>
    </row>
    <row r="18" spans="1:47" x14ac:dyDescent="0.25">
      <c r="A18" s="13" t="str">
        <f>IF(ISTEXT('Listes élèves'!$B17),'Listes élèves'!$B17,"")</f>
        <v/>
      </c>
      <c r="B18" s="5" t="str">
        <f>IF(ISNUMBER('Saisie des résultats'!U17),'Saisie des résultats'!U17,"")</f>
        <v/>
      </c>
      <c r="C18" s="36" t="str">
        <f>IF(ISNUMBER('Saisie des résultats'!V17),'Saisie des résultats'!V17,"")</f>
        <v/>
      </c>
      <c r="D18" s="36" t="str">
        <f>IF(ISNUMBER('Saisie des résultats'!W17),'Saisie des résultats'!W17,"")</f>
        <v/>
      </c>
      <c r="E18" s="36" t="str">
        <f>IF(ISNUMBER('Saisie des résultats'!X17),'Saisie des résultats'!X17,"")</f>
        <v/>
      </c>
      <c r="F18" s="36" t="str">
        <f>IF(ISNUMBER('Saisie des résultats'!AC17),'Saisie des résultats'!AC17,"")</f>
        <v/>
      </c>
      <c r="G18" s="36" t="str">
        <f>IF(ISNUMBER('Saisie des résultats'!AF17),'Saisie des résultats'!AF17,"")</f>
        <v/>
      </c>
      <c r="H18" s="36" t="str">
        <f>IF(ISNUMBER('Saisie des résultats'!AI17),'Saisie des résultats'!AI17,"")</f>
        <v/>
      </c>
      <c r="I18" s="37" t="str">
        <f>IF(ISNUMBER('Saisie des résultats'!AJ17),'Saisie des résultats'!AJ17,"")</f>
        <v/>
      </c>
      <c r="J18" s="5" t="str">
        <f>IF(ISNUMBER('Saisie des résultats'!AE17),'Saisie des résultats'!AE17,"")</f>
        <v/>
      </c>
      <c r="K18" s="36" t="str">
        <f>IF(ISNUMBER('Saisie des résultats'!Y17),'Saisie des résultats'!Y17,"")</f>
        <v/>
      </c>
      <c r="L18" s="36" t="str">
        <f>IF(ISNUMBER('Saisie des résultats'!Z17),'Saisie des résultats'!Z17,"")</f>
        <v/>
      </c>
      <c r="M18" s="37" t="str">
        <f>IF(ISNUMBER('Saisie des résultats'!AH17),'Saisie des résultats'!AH17,"")</f>
        <v/>
      </c>
      <c r="N18" s="5" t="str">
        <f>IF(ISNUMBER('Saisie des résultats'!AA17),'Saisie des résultats'!AA17,"")</f>
        <v/>
      </c>
      <c r="O18" s="36" t="str">
        <f>IF(ISNUMBER('Saisie des résultats'!AB17),'Saisie des résultats'!AB17,"")</f>
        <v/>
      </c>
      <c r="P18" s="36" t="str">
        <f>IF(ISNUMBER('Saisie des résultats'!AD17),'Saisie des résultats'!AD17,"")</f>
        <v/>
      </c>
      <c r="Q18" s="36" t="str">
        <f>IF(ISNUMBER('Saisie des résultats'!AG17),'Saisie des résultats'!AG17,"")</f>
        <v/>
      </c>
      <c r="R18" s="37" t="str">
        <f>IF(ISNUMBER('Saisie des résultats'!AK17),'Saisie des résultats'!AK17,"")</f>
        <v/>
      </c>
      <c r="T18" s="53" t="str">
        <f t="shared" si="2"/>
        <v/>
      </c>
      <c r="U18" s="54" t="str">
        <f t="shared" si="3"/>
        <v/>
      </c>
      <c r="V18" s="55" t="str">
        <f t="shared" si="4"/>
        <v/>
      </c>
      <c r="W18" s="56" t="str">
        <f t="shared" si="5"/>
        <v/>
      </c>
      <c r="AE18" s="36" t="str">
        <f t="shared" si="6"/>
        <v/>
      </c>
      <c r="AF18" s="36" t="str">
        <f t="shared" si="7"/>
        <v/>
      </c>
      <c r="AG18" s="36" t="str">
        <f t="shared" si="8"/>
        <v/>
      </c>
      <c r="AH18" s="36" t="str">
        <f t="shared" si="9"/>
        <v/>
      </c>
      <c r="AI18" s="36" t="str">
        <f t="shared" si="10"/>
        <v/>
      </c>
      <c r="AJ18" s="36" t="str">
        <f t="shared" si="11"/>
        <v/>
      </c>
      <c r="AK18" s="36" t="str">
        <f t="shared" si="12"/>
        <v/>
      </c>
      <c r="AL18" s="36" t="str">
        <f t="shared" si="13"/>
        <v/>
      </c>
      <c r="AM18" s="36" t="str">
        <f t="shared" si="14"/>
        <v/>
      </c>
      <c r="AN18" s="36" t="str">
        <f t="shared" si="15"/>
        <v/>
      </c>
      <c r="AO18" s="36" t="str">
        <f t="shared" si="16"/>
        <v/>
      </c>
      <c r="AP18" s="36" t="str">
        <f t="shared" si="17"/>
        <v/>
      </c>
      <c r="AQ18" s="36" t="str">
        <f t="shared" si="18"/>
        <v/>
      </c>
      <c r="AR18" s="36" t="str">
        <f t="shared" si="19"/>
        <v/>
      </c>
      <c r="AS18" s="36" t="str">
        <f t="shared" si="20"/>
        <v/>
      </c>
      <c r="AT18" s="36" t="str">
        <f t="shared" si="21"/>
        <v/>
      </c>
      <c r="AU18" s="36" t="str">
        <f t="shared" si="22"/>
        <v/>
      </c>
    </row>
    <row r="19" spans="1:47" x14ac:dyDescent="0.25">
      <c r="A19" s="13" t="str">
        <f>IF(ISTEXT('Listes élèves'!$B18),'Listes élèves'!$B18,"")</f>
        <v/>
      </c>
      <c r="B19" s="5" t="str">
        <f>IF(ISNUMBER('Saisie des résultats'!U18),'Saisie des résultats'!U18,"")</f>
        <v/>
      </c>
      <c r="C19" s="36" t="str">
        <f>IF(ISNUMBER('Saisie des résultats'!V18),'Saisie des résultats'!V18,"")</f>
        <v/>
      </c>
      <c r="D19" s="36" t="str">
        <f>IF(ISNUMBER('Saisie des résultats'!W18),'Saisie des résultats'!W18,"")</f>
        <v/>
      </c>
      <c r="E19" s="36" t="str">
        <f>IF(ISNUMBER('Saisie des résultats'!X18),'Saisie des résultats'!X18,"")</f>
        <v/>
      </c>
      <c r="F19" s="36" t="str">
        <f>IF(ISNUMBER('Saisie des résultats'!AC18),'Saisie des résultats'!AC18,"")</f>
        <v/>
      </c>
      <c r="G19" s="36" t="str">
        <f>IF(ISNUMBER('Saisie des résultats'!AF18),'Saisie des résultats'!AF18,"")</f>
        <v/>
      </c>
      <c r="H19" s="36" t="str">
        <f>IF(ISNUMBER('Saisie des résultats'!AI18),'Saisie des résultats'!AI18,"")</f>
        <v/>
      </c>
      <c r="I19" s="37" t="str">
        <f>IF(ISNUMBER('Saisie des résultats'!AJ18),'Saisie des résultats'!AJ18,"")</f>
        <v/>
      </c>
      <c r="J19" s="5" t="str">
        <f>IF(ISNUMBER('Saisie des résultats'!AE18),'Saisie des résultats'!AE18,"")</f>
        <v/>
      </c>
      <c r="K19" s="36" t="str">
        <f>IF(ISNUMBER('Saisie des résultats'!Y18),'Saisie des résultats'!Y18,"")</f>
        <v/>
      </c>
      <c r="L19" s="36" t="str">
        <f>IF(ISNUMBER('Saisie des résultats'!Z18),'Saisie des résultats'!Z18,"")</f>
        <v/>
      </c>
      <c r="M19" s="37" t="str">
        <f>IF(ISNUMBER('Saisie des résultats'!AH18),'Saisie des résultats'!AH18,"")</f>
        <v/>
      </c>
      <c r="N19" s="5" t="str">
        <f>IF(ISNUMBER('Saisie des résultats'!AA18),'Saisie des résultats'!AA18,"")</f>
        <v/>
      </c>
      <c r="O19" s="36" t="str">
        <f>IF(ISNUMBER('Saisie des résultats'!AB18),'Saisie des résultats'!AB18,"")</f>
        <v/>
      </c>
      <c r="P19" s="36" t="str">
        <f>IF(ISNUMBER('Saisie des résultats'!AD18),'Saisie des résultats'!AD18,"")</f>
        <v/>
      </c>
      <c r="Q19" s="36" t="str">
        <f>IF(ISNUMBER('Saisie des résultats'!AG18),'Saisie des résultats'!AG18,"")</f>
        <v/>
      </c>
      <c r="R19" s="37" t="str">
        <f>IF(ISNUMBER('Saisie des résultats'!AK18),'Saisie des résultats'!AK18,"")</f>
        <v/>
      </c>
      <c r="T19" s="53" t="str">
        <f t="shared" si="2"/>
        <v/>
      </c>
      <c r="U19" s="54" t="str">
        <f t="shared" si="3"/>
        <v/>
      </c>
      <c r="V19" s="55" t="str">
        <f t="shared" si="4"/>
        <v/>
      </c>
      <c r="W19" s="56" t="str">
        <f t="shared" si="5"/>
        <v/>
      </c>
      <c r="AE19" s="36" t="str">
        <f t="shared" si="6"/>
        <v/>
      </c>
      <c r="AF19" s="36" t="str">
        <f t="shared" si="7"/>
        <v/>
      </c>
      <c r="AG19" s="36" t="str">
        <f t="shared" si="8"/>
        <v/>
      </c>
      <c r="AH19" s="36" t="str">
        <f t="shared" si="9"/>
        <v/>
      </c>
      <c r="AI19" s="36" t="str">
        <f t="shared" si="10"/>
        <v/>
      </c>
      <c r="AJ19" s="36" t="str">
        <f t="shared" si="11"/>
        <v/>
      </c>
      <c r="AK19" s="36" t="str">
        <f t="shared" si="12"/>
        <v/>
      </c>
      <c r="AL19" s="36" t="str">
        <f t="shared" si="13"/>
        <v/>
      </c>
      <c r="AM19" s="36" t="str">
        <f t="shared" si="14"/>
        <v/>
      </c>
      <c r="AN19" s="36" t="str">
        <f t="shared" si="15"/>
        <v/>
      </c>
      <c r="AO19" s="36" t="str">
        <f t="shared" si="16"/>
        <v/>
      </c>
      <c r="AP19" s="36" t="str">
        <f t="shared" si="17"/>
        <v/>
      </c>
      <c r="AQ19" s="36" t="str">
        <f t="shared" si="18"/>
        <v/>
      </c>
      <c r="AR19" s="36" t="str">
        <f t="shared" si="19"/>
        <v/>
      </c>
      <c r="AS19" s="36" t="str">
        <f t="shared" si="20"/>
        <v/>
      </c>
      <c r="AT19" s="36" t="str">
        <f t="shared" si="21"/>
        <v/>
      </c>
      <c r="AU19" s="36" t="str">
        <f t="shared" si="22"/>
        <v/>
      </c>
    </row>
    <row r="20" spans="1:47" x14ac:dyDescent="0.25">
      <c r="A20" s="13" t="str">
        <f>IF(ISTEXT('Listes élèves'!$B19),'Listes élèves'!$B19,"")</f>
        <v/>
      </c>
      <c r="B20" s="5" t="str">
        <f>IF(ISNUMBER('Saisie des résultats'!U19),'Saisie des résultats'!U19,"")</f>
        <v/>
      </c>
      <c r="C20" s="36" t="str">
        <f>IF(ISNUMBER('Saisie des résultats'!V19),'Saisie des résultats'!V19,"")</f>
        <v/>
      </c>
      <c r="D20" s="36" t="str">
        <f>IF(ISNUMBER('Saisie des résultats'!W19),'Saisie des résultats'!W19,"")</f>
        <v/>
      </c>
      <c r="E20" s="36" t="str">
        <f>IF(ISNUMBER('Saisie des résultats'!X19),'Saisie des résultats'!X19,"")</f>
        <v/>
      </c>
      <c r="F20" s="36" t="str">
        <f>IF(ISNUMBER('Saisie des résultats'!AC19),'Saisie des résultats'!AC19,"")</f>
        <v/>
      </c>
      <c r="G20" s="36" t="str">
        <f>IF(ISNUMBER('Saisie des résultats'!AF19),'Saisie des résultats'!AF19,"")</f>
        <v/>
      </c>
      <c r="H20" s="36" t="str">
        <f>IF(ISNUMBER('Saisie des résultats'!AI19),'Saisie des résultats'!AI19,"")</f>
        <v/>
      </c>
      <c r="I20" s="37" t="str">
        <f>IF(ISNUMBER('Saisie des résultats'!AJ19),'Saisie des résultats'!AJ19,"")</f>
        <v/>
      </c>
      <c r="J20" s="5" t="str">
        <f>IF(ISNUMBER('Saisie des résultats'!AE19),'Saisie des résultats'!AE19,"")</f>
        <v/>
      </c>
      <c r="K20" s="36" t="str">
        <f>IF(ISNUMBER('Saisie des résultats'!Y19),'Saisie des résultats'!Y19,"")</f>
        <v/>
      </c>
      <c r="L20" s="36" t="str">
        <f>IF(ISNUMBER('Saisie des résultats'!Z19),'Saisie des résultats'!Z19,"")</f>
        <v/>
      </c>
      <c r="M20" s="37" t="str">
        <f>IF(ISNUMBER('Saisie des résultats'!AH19),'Saisie des résultats'!AH19,"")</f>
        <v/>
      </c>
      <c r="N20" s="5" t="str">
        <f>IF(ISNUMBER('Saisie des résultats'!AA19),'Saisie des résultats'!AA19,"")</f>
        <v/>
      </c>
      <c r="O20" s="36" t="str">
        <f>IF(ISNUMBER('Saisie des résultats'!AB19),'Saisie des résultats'!AB19,"")</f>
        <v/>
      </c>
      <c r="P20" s="36" t="str">
        <f>IF(ISNUMBER('Saisie des résultats'!AD19),'Saisie des résultats'!AD19,"")</f>
        <v/>
      </c>
      <c r="Q20" s="36" t="str">
        <f>IF(ISNUMBER('Saisie des résultats'!AG19),'Saisie des résultats'!AG19,"")</f>
        <v/>
      </c>
      <c r="R20" s="37" t="str">
        <f>IF(ISNUMBER('Saisie des résultats'!AK19),'Saisie des résultats'!AK19,"")</f>
        <v/>
      </c>
      <c r="T20" s="53" t="str">
        <f t="shared" si="2"/>
        <v/>
      </c>
      <c r="U20" s="54" t="str">
        <f t="shared" si="3"/>
        <v/>
      </c>
      <c r="V20" s="55" t="str">
        <f t="shared" si="4"/>
        <v/>
      </c>
      <c r="W20" s="56" t="str">
        <f t="shared" si="5"/>
        <v/>
      </c>
      <c r="AE20" s="36" t="str">
        <f t="shared" si="6"/>
        <v/>
      </c>
      <c r="AF20" s="36" t="str">
        <f t="shared" si="7"/>
        <v/>
      </c>
      <c r="AG20" s="36" t="str">
        <f t="shared" si="8"/>
        <v/>
      </c>
      <c r="AH20" s="36" t="str">
        <f t="shared" si="9"/>
        <v/>
      </c>
      <c r="AI20" s="36" t="str">
        <f t="shared" si="10"/>
        <v/>
      </c>
      <c r="AJ20" s="36" t="str">
        <f t="shared" si="11"/>
        <v/>
      </c>
      <c r="AK20" s="36" t="str">
        <f t="shared" si="12"/>
        <v/>
      </c>
      <c r="AL20" s="36" t="str">
        <f t="shared" si="13"/>
        <v/>
      </c>
      <c r="AM20" s="36" t="str">
        <f t="shared" si="14"/>
        <v/>
      </c>
      <c r="AN20" s="36" t="str">
        <f t="shared" si="15"/>
        <v/>
      </c>
      <c r="AO20" s="36" t="str">
        <f t="shared" si="16"/>
        <v/>
      </c>
      <c r="AP20" s="36" t="str">
        <f t="shared" si="17"/>
        <v/>
      </c>
      <c r="AQ20" s="36" t="str">
        <f t="shared" si="18"/>
        <v/>
      </c>
      <c r="AR20" s="36" t="str">
        <f t="shared" si="19"/>
        <v/>
      </c>
      <c r="AS20" s="36" t="str">
        <f t="shared" si="20"/>
        <v/>
      </c>
      <c r="AT20" s="36" t="str">
        <f t="shared" si="21"/>
        <v/>
      </c>
      <c r="AU20" s="36" t="str">
        <f t="shared" si="22"/>
        <v/>
      </c>
    </row>
    <row r="21" spans="1:47" x14ac:dyDescent="0.25">
      <c r="A21" s="13" t="str">
        <f>IF(ISTEXT('Listes élèves'!$B20),'Listes élèves'!$B20,"")</f>
        <v/>
      </c>
      <c r="B21" s="5" t="str">
        <f>IF(ISNUMBER('Saisie des résultats'!U20),'Saisie des résultats'!U20,"")</f>
        <v/>
      </c>
      <c r="C21" s="36" t="str">
        <f>IF(ISNUMBER('Saisie des résultats'!V20),'Saisie des résultats'!V20,"")</f>
        <v/>
      </c>
      <c r="D21" s="36" t="str">
        <f>IF(ISNUMBER('Saisie des résultats'!W20),'Saisie des résultats'!W20,"")</f>
        <v/>
      </c>
      <c r="E21" s="36" t="str">
        <f>IF(ISNUMBER('Saisie des résultats'!X20),'Saisie des résultats'!X20,"")</f>
        <v/>
      </c>
      <c r="F21" s="36" t="str">
        <f>IF(ISNUMBER('Saisie des résultats'!AC20),'Saisie des résultats'!AC20,"")</f>
        <v/>
      </c>
      <c r="G21" s="36" t="str">
        <f>IF(ISNUMBER('Saisie des résultats'!AF20),'Saisie des résultats'!AF20,"")</f>
        <v/>
      </c>
      <c r="H21" s="36" t="str">
        <f>IF(ISNUMBER('Saisie des résultats'!AI20),'Saisie des résultats'!AI20,"")</f>
        <v/>
      </c>
      <c r="I21" s="37" t="str">
        <f>IF(ISNUMBER('Saisie des résultats'!AJ20),'Saisie des résultats'!AJ20,"")</f>
        <v/>
      </c>
      <c r="J21" s="5" t="str">
        <f>IF(ISNUMBER('Saisie des résultats'!AE20),'Saisie des résultats'!AE20,"")</f>
        <v/>
      </c>
      <c r="K21" s="36" t="str">
        <f>IF(ISNUMBER('Saisie des résultats'!Y20),'Saisie des résultats'!Y20,"")</f>
        <v/>
      </c>
      <c r="L21" s="36" t="str">
        <f>IF(ISNUMBER('Saisie des résultats'!Z20),'Saisie des résultats'!Z20,"")</f>
        <v/>
      </c>
      <c r="M21" s="37" t="str">
        <f>IF(ISNUMBER('Saisie des résultats'!AH20),'Saisie des résultats'!AH20,"")</f>
        <v/>
      </c>
      <c r="N21" s="5" t="str">
        <f>IF(ISNUMBER('Saisie des résultats'!AA20),'Saisie des résultats'!AA20,"")</f>
        <v/>
      </c>
      <c r="O21" s="36" t="str">
        <f>IF(ISNUMBER('Saisie des résultats'!AB20),'Saisie des résultats'!AB20,"")</f>
        <v/>
      </c>
      <c r="P21" s="36" t="str">
        <f>IF(ISNUMBER('Saisie des résultats'!AD20),'Saisie des résultats'!AD20,"")</f>
        <v/>
      </c>
      <c r="Q21" s="36" t="str">
        <f>IF(ISNUMBER('Saisie des résultats'!AG20),'Saisie des résultats'!AG20,"")</f>
        <v/>
      </c>
      <c r="R21" s="37" t="str">
        <f>IF(ISNUMBER('Saisie des résultats'!AK20),'Saisie des résultats'!AK20,"")</f>
        <v/>
      </c>
      <c r="T21" s="53" t="str">
        <f t="shared" si="2"/>
        <v/>
      </c>
      <c r="U21" s="54" t="str">
        <f t="shared" si="3"/>
        <v/>
      </c>
      <c r="V21" s="55" t="str">
        <f t="shared" si="4"/>
        <v/>
      </c>
      <c r="W21" s="56" t="str">
        <f t="shared" si="5"/>
        <v/>
      </c>
      <c r="AE21" s="36" t="str">
        <f t="shared" si="6"/>
        <v/>
      </c>
      <c r="AF21" s="36" t="str">
        <f t="shared" si="7"/>
        <v/>
      </c>
      <c r="AG21" s="36" t="str">
        <f t="shared" si="8"/>
        <v/>
      </c>
      <c r="AH21" s="36" t="str">
        <f t="shared" si="9"/>
        <v/>
      </c>
      <c r="AI21" s="36" t="str">
        <f t="shared" si="10"/>
        <v/>
      </c>
      <c r="AJ21" s="36" t="str">
        <f t="shared" si="11"/>
        <v/>
      </c>
      <c r="AK21" s="36" t="str">
        <f t="shared" si="12"/>
        <v/>
      </c>
      <c r="AL21" s="36" t="str">
        <f t="shared" si="13"/>
        <v/>
      </c>
      <c r="AM21" s="36" t="str">
        <f t="shared" si="14"/>
        <v/>
      </c>
      <c r="AN21" s="36" t="str">
        <f t="shared" si="15"/>
        <v/>
      </c>
      <c r="AO21" s="36" t="str">
        <f t="shared" si="16"/>
        <v/>
      </c>
      <c r="AP21" s="36" t="str">
        <f t="shared" si="17"/>
        <v/>
      </c>
      <c r="AQ21" s="36" t="str">
        <f t="shared" si="18"/>
        <v/>
      </c>
      <c r="AR21" s="36" t="str">
        <f t="shared" si="19"/>
        <v/>
      </c>
      <c r="AS21" s="36" t="str">
        <f t="shared" si="20"/>
        <v/>
      </c>
      <c r="AT21" s="36" t="str">
        <f t="shared" si="21"/>
        <v/>
      </c>
      <c r="AU21" s="36" t="str">
        <f t="shared" si="22"/>
        <v/>
      </c>
    </row>
    <row r="22" spans="1:47" x14ac:dyDescent="0.25">
      <c r="A22" s="13" t="str">
        <f>IF(ISTEXT('Listes élèves'!$B21),'Listes élèves'!$B21,"")</f>
        <v/>
      </c>
      <c r="B22" s="5" t="str">
        <f>IF(ISNUMBER('Saisie des résultats'!U21),'Saisie des résultats'!U21,"")</f>
        <v/>
      </c>
      <c r="C22" s="36" t="str">
        <f>IF(ISNUMBER('Saisie des résultats'!V21),'Saisie des résultats'!V21,"")</f>
        <v/>
      </c>
      <c r="D22" s="36" t="str">
        <f>IF(ISNUMBER('Saisie des résultats'!W21),'Saisie des résultats'!W21,"")</f>
        <v/>
      </c>
      <c r="E22" s="36" t="str">
        <f>IF(ISNUMBER('Saisie des résultats'!X21),'Saisie des résultats'!X21,"")</f>
        <v/>
      </c>
      <c r="F22" s="36" t="str">
        <f>IF(ISNUMBER('Saisie des résultats'!AC21),'Saisie des résultats'!AC21,"")</f>
        <v/>
      </c>
      <c r="G22" s="36" t="str">
        <f>IF(ISNUMBER('Saisie des résultats'!AF21),'Saisie des résultats'!AF21,"")</f>
        <v/>
      </c>
      <c r="H22" s="36" t="str">
        <f>IF(ISNUMBER('Saisie des résultats'!AI21),'Saisie des résultats'!AI21,"")</f>
        <v/>
      </c>
      <c r="I22" s="37" t="str">
        <f>IF(ISNUMBER('Saisie des résultats'!AJ21),'Saisie des résultats'!AJ21,"")</f>
        <v/>
      </c>
      <c r="J22" s="5" t="str">
        <f>IF(ISNUMBER('Saisie des résultats'!AE21),'Saisie des résultats'!AE21,"")</f>
        <v/>
      </c>
      <c r="K22" s="36" t="str">
        <f>IF(ISNUMBER('Saisie des résultats'!Y21),'Saisie des résultats'!Y21,"")</f>
        <v/>
      </c>
      <c r="L22" s="36" t="str">
        <f>IF(ISNUMBER('Saisie des résultats'!Z21),'Saisie des résultats'!Z21,"")</f>
        <v/>
      </c>
      <c r="M22" s="37" t="str">
        <f>IF(ISNUMBER('Saisie des résultats'!AH21),'Saisie des résultats'!AH21,"")</f>
        <v/>
      </c>
      <c r="N22" s="5" t="str">
        <f>IF(ISNUMBER('Saisie des résultats'!AA21),'Saisie des résultats'!AA21,"")</f>
        <v/>
      </c>
      <c r="O22" s="36" t="str">
        <f>IF(ISNUMBER('Saisie des résultats'!AB21),'Saisie des résultats'!AB21,"")</f>
        <v/>
      </c>
      <c r="P22" s="36" t="str">
        <f>IF(ISNUMBER('Saisie des résultats'!AD21),'Saisie des résultats'!AD21,"")</f>
        <v/>
      </c>
      <c r="Q22" s="36" t="str">
        <f>IF(ISNUMBER('Saisie des résultats'!AG21),'Saisie des résultats'!AG21,"")</f>
        <v/>
      </c>
      <c r="R22" s="37" t="str">
        <f>IF(ISNUMBER('Saisie des résultats'!AK21),'Saisie des résultats'!AK21,"")</f>
        <v/>
      </c>
      <c r="T22" s="53" t="str">
        <f t="shared" si="2"/>
        <v/>
      </c>
      <c r="U22" s="54" t="str">
        <f t="shared" si="3"/>
        <v/>
      </c>
      <c r="V22" s="55" t="str">
        <f t="shared" si="4"/>
        <v/>
      </c>
      <c r="W22" s="56" t="str">
        <f t="shared" si="5"/>
        <v/>
      </c>
      <c r="AE22" s="36" t="str">
        <f t="shared" si="6"/>
        <v/>
      </c>
      <c r="AF22" s="36" t="str">
        <f t="shared" si="7"/>
        <v/>
      </c>
      <c r="AG22" s="36" t="str">
        <f t="shared" si="8"/>
        <v/>
      </c>
      <c r="AH22" s="36" t="str">
        <f t="shared" si="9"/>
        <v/>
      </c>
      <c r="AI22" s="36" t="str">
        <f t="shared" si="10"/>
        <v/>
      </c>
      <c r="AJ22" s="36" t="str">
        <f t="shared" si="11"/>
        <v/>
      </c>
      <c r="AK22" s="36" t="str">
        <f t="shared" si="12"/>
        <v/>
      </c>
      <c r="AL22" s="36" t="str">
        <f t="shared" si="13"/>
        <v/>
      </c>
      <c r="AM22" s="36" t="str">
        <f t="shared" si="14"/>
        <v/>
      </c>
      <c r="AN22" s="36" t="str">
        <f t="shared" si="15"/>
        <v/>
      </c>
      <c r="AO22" s="36" t="str">
        <f t="shared" si="16"/>
        <v/>
      </c>
      <c r="AP22" s="36" t="str">
        <f t="shared" si="17"/>
        <v/>
      </c>
      <c r="AQ22" s="36" t="str">
        <f t="shared" si="18"/>
        <v/>
      </c>
      <c r="AR22" s="36" t="str">
        <f t="shared" si="19"/>
        <v/>
      </c>
      <c r="AS22" s="36" t="str">
        <f t="shared" si="20"/>
        <v/>
      </c>
      <c r="AT22" s="36" t="str">
        <f t="shared" si="21"/>
        <v/>
      </c>
      <c r="AU22" s="36" t="str">
        <f t="shared" si="22"/>
        <v/>
      </c>
    </row>
    <row r="23" spans="1:47" x14ac:dyDescent="0.25">
      <c r="A23" s="13" t="str">
        <f>IF(ISTEXT('Listes élèves'!$B22),'Listes élèves'!$B22,"")</f>
        <v/>
      </c>
      <c r="B23" s="5" t="str">
        <f>IF(ISNUMBER('Saisie des résultats'!U22),'Saisie des résultats'!U22,"")</f>
        <v/>
      </c>
      <c r="C23" s="36" t="str">
        <f>IF(ISNUMBER('Saisie des résultats'!V22),'Saisie des résultats'!V22,"")</f>
        <v/>
      </c>
      <c r="D23" s="36" t="str">
        <f>IF(ISNUMBER('Saisie des résultats'!W22),'Saisie des résultats'!W22,"")</f>
        <v/>
      </c>
      <c r="E23" s="36" t="str">
        <f>IF(ISNUMBER('Saisie des résultats'!X22),'Saisie des résultats'!X22,"")</f>
        <v/>
      </c>
      <c r="F23" s="36" t="str">
        <f>IF(ISNUMBER('Saisie des résultats'!AC22),'Saisie des résultats'!AC22,"")</f>
        <v/>
      </c>
      <c r="G23" s="36" t="str">
        <f>IF(ISNUMBER('Saisie des résultats'!AF22),'Saisie des résultats'!AF22,"")</f>
        <v/>
      </c>
      <c r="H23" s="36" t="str">
        <f>IF(ISNUMBER('Saisie des résultats'!AI22),'Saisie des résultats'!AI22,"")</f>
        <v/>
      </c>
      <c r="I23" s="37" t="str">
        <f>IF(ISNUMBER('Saisie des résultats'!AJ22),'Saisie des résultats'!AJ22,"")</f>
        <v/>
      </c>
      <c r="J23" s="5" t="str">
        <f>IF(ISNUMBER('Saisie des résultats'!AE22),'Saisie des résultats'!AE22,"")</f>
        <v/>
      </c>
      <c r="K23" s="36" t="str">
        <f>IF(ISNUMBER('Saisie des résultats'!Y22),'Saisie des résultats'!Y22,"")</f>
        <v/>
      </c>
      <c r="L23" s="36" t="str">
        <f>IF(ISNUMBER('Saisie des résultats'!Z22),'Saisie des résultats'!Z22,"")</f>
        <v/>
      </c>
      <c r="M23" s="37" t="str">
        <f>IF(ISNUMBER('Saisie des résultats'!AH22),'Saisie des résultats'!AH22,"")</f>
        <v/>
      </c>
      <c r="N23" s="5" t="str">
        <f>IF(ISNUMBER('Saisie des résultats'!AA22),'Saisie des résultats'!AA22,"")</f>
        <v/>
      </c>
      <c r="O23" s="36" t="str">
        <f>IF(ISNUMBER('Saisie des résultats'!AB22),'Saisie des résultats'!AB22,"")</f>
        <v/>
      </c>
      <c r="P23" s="36" t="str">
        <f>IF(ISNUMBER('Saisie des résultats'!AD22),'Saisie des résultats'!AD22,"")</f>
        <v/>
      </c>
      <c r="Q23" s="36" t="str">
        <f>IF(ISNUMBER('Saisie des résultats'!AG22),'Saisie des résultats'!AG22,"")</f>
        <v/>
      </c>
      <c r="R23" s="37" t="str">
        <f>IF(ISNUMBER('Saisie des résultats'!AK22),'Saisie des résultats'!AK22,"")</f>
        <v/>
      </c>
      <c r="T23" s="53" t="str">
        <f t="shared" si="2"/>
        <v/>
      </c>
      <c r="U23" s="54" t="str">
        <f t="shared" si="3"/>
        <v/>
      </c>
      <c r="V23" s="55" t="str">
        <f t="shared" si="4"/>
        <v/>
      </c>
      <c r="W23" s="56" t="str">
        <f t="shared" si="5"/>
        <v/>
      </c>
      <c r="AE23" s="36" t="str">
        <f t="shared" si="6"/>
        <v/>
      </c>
      <c r="AF23" s="36" t="str">
        <f t="shared" si="7"/>
        <v/>
      </c>
      <c r="AG23" s="36" t="str">
        <f t="shared" si="8"/>
        <v/>
      </c>
      <c r="AH23" s="36" t="str">
        <f t="shared" si="9"/>
        <v/>
      </c>
      <c r="AI23" s="36" t="str">
        <f t="shared" si="10"/>
        <v/>
      </c>
      <c r="AJ23" s="36" t="str">
        <f t="shared" si="11"/>
        <v/>
      </c>
      <c r="AK23" s="36" t="str">
        <f t="shared" si="12"/>
        <v/>
      </c>
      <c r="AL23" s="36" t="str">
        <f t="shared" si="13"/>
        <v/>
      </c>
      <c r="AM23" s="36" t="str">
        <f t="shared" si="14"/>
        <v/>
      </c>
      <c r="AN23" s="36" t="str">
        <f t="shared" si="15"/>
        <v/>
      </c>
      <c r="AO23" s="36" t="str">
        <f t="shared" si="16"/>
        <v/>
      </c>
      <c r="AP23" s="36" t="str">
        <f t="shared" si="17"/>
        <v/>
      </c>
      <c r="AQ23" s="36" t="str">
        <f t="shared" si="18"/>
        <v/>
      </c>
      <c r="AR23" s="36" t="str">
        <f t="shared" si="19"/>
        <v/>
      </c>
      <c r="AS23" s="36" t="str">
        <f t="shared" si="20"/>
        <v/>
      </c>
      <c r="AT23" s="36" t="str">
        <f t="shared" si="21"/>
        <v/>
      </c>
      <c r="AU23" s="36" t="str">
        <f t="shared" si="22"/>
        <v/>
      </c>
    </row>
    <row r="24" spans="1:47" x14ac:dyDescent="0.25">
      <c r="A24" s="13" t="str">
        <f>IF(ISTEXT('Listes élèves'!$B23),'Listes élèves'!$B23,"")</f>
        <v/>
      </c>
      <c r="B24" s="5" t="str">
        <f>IF(ISNUMBER('Saisie des résultats'!U23),'Saisie des résultats'!U23,"")</f>
        <v/>
      </c>
      <c r="C24" s="36" t="str">
        <f>IF(ISNUMBER('Saisie des résultats'!V23),'Saisie des résultats'!V23,"")</f>
        <v/>
      </c>
      <c r="D24" s="36" t="str">
        <f>IF(ISNUMBER('Saisie des résultats'!W23),'Saisie des résultats'!W23,"")</f>
        <v/>
      </c>
      <c r="E24" s="36" t="str">
        <f>IF(ISNUMBER('Saisie des résultats'!X23),'Saisie des résultats'!X23,"")</f>
        <v/>
      </c>
      <c r="F24" s="36" t="str">
        <f>IF(ISNUMBER('Saisie des résultats'!AC23),'Saisie des résultats'!AC23,"")</f>
        <v/>
      </c>
      <c r="G24" s="36" t="str">
        <f>IF(ISNUMBER('Saisie des résultats'!AF23),'Saisie des résultats'!AF23,"")</f>
        <v/>
      </c>
      <c r="H24" s="36" t="str">
        <f>IF(ISNUMBER('Saisie des résultats'!AI23),'Saisie des résultats'!AI23,"")</f>
        <v/>
      </c>
      <c r="I24" s="37" t="str">
        <f>IF(ISNUMBER('Saisie des résultats'!AJ23),'Saisie des résultats'!AJ23,"")</f>
        <v/>
      </c>
      <c r="J24" s="5" t="str">
        <f>IF(ISNUMBER('Saisie des résultats'!AE23),'Saisie des résultats'!AE23,"")</f>
        <v/>
      </c>
      <c r="K24" s="36" t="str">
        <f>IF(ISNUMBER('Saisie des résultats'!Y23),'Saisie des résultats'!Y23,"")</f>
        <v/>
      </c>
      <c r="L24" s="36" t="str">
        <f>IF(ISNUMBER('Saisie des résultats'!Z23),'Saisie des résultats'!Z23,"")</f>
        <v/>
      </c>
      <c r="M24" s="37" t="str">
        <f>IF(ISNUMBER('Saisie des résultats'!AH23),'Saisie des résultats'!AH23,"")</f>
        <v/>
      </c>
      <c r="N24" s="5" t="str">
        <f>IF(ISNUMBER('Saisie des résultats'!AA23),'Saisie des résultats'!AA23,"")</f>
        <v/>
      </c>
      <c r="O24" s="36" t="str">
        <f>IF(ISNUMBER('Saisie des résultats'!AB23),'Saisie des résultats'!AB23,"")</f>
        <v/>
      </c>
      <c r="P24" s="36" t="str">
        <f>IF(ISNUMBER('Saisie des résultats'!AD23),'Saisie des résultats'!AD23,"")</f>
        <v/>
      </c>
      <c r="Q24" s="36" t="str">
        <f>IF(ISNUMBER('Saisie des résultats'!AG23),'Saisie des résultats'!AG23,"")</f>
        <v/>
      </c>
      <c r="R24" s="37" t="str">
        <f>IF(ISNUMBER('Saisie des résultats'!AK23),'Saisie des résultats'!AK23,"")</f>
        <v/>
      </c>
      <c r="T24" s="53" t="str">
        <f t="shared" si="2"/>
        <v/>
      </c>
      <c r="U24" s="54" t="str">
        <f t="shared" si="3"/>
        <v/>
      </c>
      <c r="V24" s="55" t="str">
        <f t="shared" si="4"/>
        <v/>
      </c>
      <c r="W24" s="56" t="str">
        <f t="shared" si="5"/>
        <v/>
      </c>
      <c r="AE24" s="36" t="str">
        <f t="shared" si="6"/>
        <v/>
      </c>
      <c r="AF24" s="36" t="str">
        <f t="shared" si="7"/>
        <v/>
      </c>
      <c r="AG24" s="36" t="str">
        <f t="shared" si="8"/>
        <v/>
      </c>
      <c r="AH24" s="36" t="str">
        <f t="shared" si="9"/>
        <v/>
      </c>
      <c r="AI24" s="36" t="str">
        <f t="shared" si="10"/>
        <v/>
      </c>
      <c r="AJ24" s="36" t="str">
        <f t="shared" si="11"/>
        <v/>
      </c>
      <c r="AK24" s="36" t="str">
        <f t="shared" si="12"/>
        <v/>
      </c>
      <c r="AL24" s="36" t="str">
        <f t="shared" si="13"/>
        <v/>
      </c>
      <c r="AM24" s="36" t="str">
        <f t="shared" si="14"/>
        <v/>
      </c>
      <c r="AN24" s="36" t="str">
        <f t="shared" si="15"/>
        <v/>
      </c>
      <c r="AO24" s="36" t="str">
        <f t="shared" si="16"/>
        <v/>
      </c>
      <c r="AP24" s="36" t="str">
        <f t="shared" si="17"/>
        <v/>
      </c>
      <c r="AQ24" s="36" t="str">
        <f t="shared" si="18"/>
        <v/>
      </c>
      <c r="AR24" s="36" t="str">
        <f t="shared" si="19"/>
        <v/>
      </c>
      <c r="AS24" s="36" t="str">
        <f t="shared" si="20"/>
        <v/>
      </c>
      <c r="AT24" s="36" t="str">
        <f t="shared" si="21"/>
        <v/>
      </c>
      <c r="AU24" s="36" t="str">
        <f t="shared" si="22"/>
        <v/>
      </c>
    </row>
    <row r="25" spans="1:47" x14ac:dyDescent="0.25">
      <c r="A25" s="13" t="str">
        <f>IF(ISTEXT('Listes élèves'!$B24),'Listes élèves'!$B24,"")</f>
        <v/>
      </c>
      <c r="B25" s="5" t="str">
        <f>IF(ISNUMBER('Saisie des résultats'!U24),'Saisie des résultats'!U24,"")</f>
        <v/>
      </c>
      <c r="C25" s="36" t="str">
        <f>IF(ISNUMBER('Saisie des résultats'!V24),'Saisie des résultats'!V24,"")</f>
        <v/>
      </c>
      <c r="D25" s="36" t="str">
        <f>IF(ISNUMBER('Saisie des résultats'!W24),'Saisie des résultats'!W24,"")</f>
        <v/>
      </c>
      <c r="E25" s="36" t="str">
        <f>IF(ISNUMBER('Saisie des résultats'!X24),'Saisie des résultats'!X24,"")</f>
        <v/>
      </c>
      <c r="F25" s="36" t="str">
        <f>IF(ISNUMBER('Saisie des résultats'!AC24),'Saisie des résultats'!AC24,"")</f>
        <v/>
      </c>
      <c r="G25" s="36" t="str">
        <f>IF(ISNUMBER('Saisie des résultats'!AF24),'Saisie des résultats'!AF24,"")</f>
        <v/>
      </c>
      <c r="H25" s="36" t="str">
        <f>IF(ISNUMBER('Saisie des résultats'!AI24),'Saisie des résultats'!AI24,"")</f>
        <v/>
      </c>
      <c r="I25" s="37" t="str">
        <f>IF(ISNUMBER('Saisie des résultats'!AJ24),'Saisie des résultats'!AJ24,"")</f>
        <v/>
      </c>
      <c r="J25" s="5" t="str">
        <f>IF(ISNUMBER('Saisie des résultats'!AE24),'Saisie des résultats'!AE24,"")</f>
        <v/>
      </c>
      <c r="K25" s="36" t="str">
        <f>IF(ISNUMBER('Saisie des résultats'!Y24),'Saisie des résultats'!Y24,"")</f>
        <v/>
      </c>
      <c r="L25" s="36" t="str">
        <f>IF(ISNUMBER('Saisie des résultats'!Z24),'Saisie des résultats'!Z24,"")</f>
        <v/>
      </c>
      <c r="M25" s="37" t="str">
        <f>IF(ISNUMBER('Saisie des résultats'!AH24),'Saisie des résultats'!AH24,"")</f>
        <v/>
      </c>
      <c r="N25" s="5" t="str">
        <f>IF(ISNUMBER('Saisie des résultats'!AA24),'Saisie des résultats'!AA24,"")</f>
        <v/>
      </c>
      <c r="O25" s="36" t="str">
        <f>IF(ISNUMBER('Saisie des résultats'!AB24),'Saisie des résultats'!AB24,"")</f>
        <v/>
      </c>
      <c r="P25" s="36" t="str">
        <f>IF(ISNUMBER('Saisie des résultats'!AD24),'Saisie des résultats'!AD24,"")</f>
        <v/>
      </c>
      <c r="Q25" s="36" t="str">
        <f>IF(ISNUMBER('Saisie des résultats'!AG24),'Saisie des résultats'!AG24,"")</f>
        <v/>
      </c>
      <c r="R25" s="37" t="str">
        <f>IF(ISNUMBER('Saisie des résultats'!AK24),'Saisie des résultats'!AK24,"")</f>
        <v/>
      </c>
      <c r="T25" s="53" t="str">
        <f t="shared" si="2"/>
        <v/>
      </c>
      <c r="U25" s="54" t="str">
        <f t="shared" si="3"/>
        <v/>
      </c>
      <c r="V25" s="55" t="str">
        <f t="shared" si="4"/>
        <v/>
      </c>
      <c r="W25" s="56" t="str">
        <f t="shared" si="5"/>
        <v/>
      </c>
      <c r="AE25" s="36" t="str">
        <f t="shared" si="6"/>
        <v/>
      </c>
      <c r="AF25" s="36" t="str">
        <f t="shared" si="7"/>
        <v/>
      </c>
      <c r="AG25" s="36" t="str">
        <f t="shared" si="8"/>
        <v/>
      </c>
      <c r="AH25" s="36" t="str">
        <f t="shared" si="9"/>
        <v/>
      </c>
      <c r="AI25" s="36" t="str">
        <f t="shared" si="10"/>
        <v/>
      </c>
      <c r="AJ25" s="36" t="str">
        <f t="shared" si="11"/>
        <v/>
      </c>
      <c r="AK25" s="36" t="str">
        <f t="shared" si="12"/>
        <v/>
      </c>
      <c r="AL25" s="36" t="str">
        <f t="shared" si="13"/>
        <v/>
      </c>
      <c r="AM25" s="36" t="str">
        <f t="shared" si="14"/>
        <v/>
      </c>
      <c r="AN25" s="36" t="str">
        <f t="shared" si="15"/>
        <v/>
      </c>
      <c r="AO25" s="36" t="str">
        <f t="shared" si="16"/>
        <v/>
      </c>
      <c r="AP25" s="36" t="str">
        <f t="shared" si="17"/>
        <v/>
      </c>
      <c r="AQ25" s="36" t="str">
        <f t="shared" si="18"/>
        <v/>
      </c>
      <c r="AR25" s="36" t="str">
        <f t="shared" si="19"/>
        <v/>
      </c>
      <c r="AS25" s="36" t="str">
        <f t="shared" si="20"/>
        <v/>
      </c>
      <c r="AT25" s="36" t="str">
        <f t="shared" si="21"/>
        <v/>
      </c>
      <c r="AU25" s="36" t="str">
        <f t="shared" si="22"/>
        <v/>
      </c>
    </row>
    <row r="26" spans="1:47" x14ac:dyDescent="0.25">
      <c r="A26" s="13" t="str">
        <f>IF(ISTEXT('Listes élèves'!$B25),'Listes élèves'!$B25,"")</f>
        <v/>
      </c>
      <c r="B26" s="5" t="str">
        <f>IF(ISNUMBER('Saisie des résultats'!U25),'Saisie des résultats'!U25,"")</f>
        <v/>
      </c>
      <c r="C26" s="36" t="str">
        <f>IF(ISNUMBER('Saisie des résultats'!V25),'Saisie des résultats'!V25,"")</f>
        <v/>
      </c>
      <c r="D26" s="36" t="str">
        <f>IF(ISNUMBER('Saisie des résultats'!W25),'Saisie des résultats'!W25,"")</f>
        <v/>
      </c>
      <c r="E26" s="36" t="str">
        <f>IF(ISNUMBER('Saisie des résultats'!X25),'Saisie des résultats'!X25,"")</f>
        <v/>
      </c>
      <c r="F26" s="36" t="str">
        <f>IF(ISNUMBER('Saisie des résultats'!AC25),'Saisie des résultats'!AC25,"")</f>
        <v/>
      </c>
      <c r="G26" s="36" t="str">
        <f>IF(ISNUMBER('Saisie des résultats'!AF25),'Saisie des résultats'!AF25,"")</f>
        <v/>
      </c>
      <c r="H26" s="36" t="str">
        <f>IF(ISNUMBER('Saisie des résultats'!AI25),'Saisie des résultats'!AI25,"")</f>
        <v/>
      </c>
      <c r="I26" s="37" t="str">
        <f>IF(ISNUMBER('Saisie des résultats'!AJ25),'Saisie des résultats'!AJ25,"")</f>
        <v/>
      </c>
      <c r="J26" s="5" t="str">
        <f>IF(ISNUMBER('Saisie des résultats'!AE25),'Saisie des résultats'!AE25,"")</f>
        <v/>
      </c>
      <c r="K26" s="36" t="str">
        <f>IF(ISNUMBER('Saisie des résultats'!Y25),'Saisie des résultats'!Y25,"")</f>
        <v/>
      </c>
      <c r="L26" s="36" t="str">
        <f>IF(ISNUMBER('Saisie des résultats'!Z25),'Saisie des résultats'!Z25,"")</f>
        <v/>
      </c>
      <c r="M26" s="37" t="str">
        <f>IF(ISNUMBER('Saisie des résultats'!AH25),'Saisie des résultats'!AH25,"")</f>
        <v/>
      </c>
      <c r="N26" s="5" t="str">
        <f>IF(ISNUMBER('Saisie des résultats'!AA25),'Saisie des résultats'!AA25,"")</f>
        <v/>
      </c>
      <c r="O26" s="36" t="str">
        <f>IF(ISNUMBER('Saisie des résultats'!AB25),'Saisie des résultats'!AB25,"")</f>
        <v/>
      </c>
      <c r="P26" s="36" t="str">
        <f>IF(ISNUMBER('Saisie des résultats'!AD25),'Saisie des résultats'!AD25,"")</f>
        <v/>
      </c>
      <c r="Q26" s="36" t="str">
        <f>IF(ISNUMBER('Saisie des résultats'!AG25),'Saisie des résultats'!AG25,"")</f>
        <v/>
      </c>
      <c r="R26" s="37" t="str">
        <f>IF(ISNUMBER('Saisie des résultats'!AK25),'Saisie des résultats'!AK25,"")</f>
        <v/>
      </c>
      <c r="T26" s="53" t="str">
        <f t="shared" si="2"/>
        <v/>
      </c>
      <c r="U26" s="54" t="str">
        <f t="shared" si="3"/>
        <v/>
      </c>
      <c r="V26" s="55" t="str">
        <f t="shared" si="4"/>
        <v/>
      </c>
      <c r="W26" s="56" t="str">
        <f t="shared" si="5"/>
        <v/>
      </c>
      <c r="AE26" s="36" t="str">
        <f t="shared" si="6"/>
        <v/>
      </c>
      <c r="AF26" s="36" t="str">
        <f t="shared" si="7"/>
        <v/>
      </c>
      <c r="AG26" s="36" t="str">
        <f t="shared" si="8"/>
        <v/>
      </c>
      <c r="AH26" s="36" t="str">
        <f t="shared" si="9"/>
        <v/>
      </c>
      <c r="AI26" s="36" t="str">
        <f t="shared" si="10"/>
        <v/>
      </c>
      <c r="AJ26" s="36" t="str">
        <f t="shared" si="11"/>
        <v/>
      </c>
      <c r="AK26" s="36" t="str">
        <f t="shared" si="12"/>
        <v/>
      </c>
      <c r="AL26" s="36" t="str">
        <f t="shared" si="13"/>
        <v/>
      </c>
      <c r="AM26" s="36" t="str">
        <f t="shared" si="14"/>
        <v/>
      </c>
      <c r="AN26" s="36" t="str">
        <f t="shared" si="15"/>
        <v/>
      </c>
      <c r="AO26" s="36" t="str">
        <f t="shared" si="16"/>
        <v/>
      </c>
      <c r="AP26" s="36" t="str">
        <f t="shared" si="17"/>
        <v/>
      </c>
      <c r="AQ26" s="36" t="str">
        <f t="shared" si="18"/>
        <v/>
      </c>
      <c r="AR26" s="36" t="str">
        <f t="shared" si="19"/>
        <v/>
      </c>
      <c r="AS26" s="36" t="str">
        <f t="shared" si="20"/>
        <v/>
      </c>
      <c r="AT26" s="36" t="str">
        <f t="shared" si="21"/>
        <v/>
      </c>
      <c r="AU26" s="36" t="str">
        <f t="shared" si="22"/>
        <v/>
      </c>
    </row>
    <row r="27" spans="1:47" x14ac:dyDescent="0.25">
      <c r="A27" s="13" t="str">
        <f>IF(ISTEXT('Listes élèves'!$B26),'Listes élèves'!$B26,"")</f>
        <v/>
      </c>
      <c r="B27" s="5" t="str">
        <f>IF(ISNUMBER('Saisie des résultats'!U26),'Saisie des résultats'!U26,"")</f>
        <v/>
      </c>
      <c r="C27" s="36" t="str">
        <f>IF(ISNUMBER('Saisie des résultats'!V26),'Saisie des résultats'!V26,"")</f>
        <v/>
      </c>
      <c r="D27" s="36" t="str">
        <f>IF(ISNUMBER('Saisie des résultats'!W26),'Saisie des résultats'!W26,"")</f>
        <v/>
      </c>
      <c r="E27" s="36" t="str">
        <f>IF(ISNUMBER('Saisie des résultats'!X26),'Saisie des résultats'!X26,"")</f>
        <v/>
      </c>
      <c r="F27" s="36" t="str">
        <f>IF(ISNUMBER('Saisie des résultats'!AC26),'Saisie des résultats'!AC26,"")</f>
        <v/>
      </c>
      <c r="G27" s="36" t="str">
        <f>IF(ISNUMBER('Saisie des résultats'!AF26),'Saisie des résultats'!AF26,"")</f>
        <v/>
      </c>
      <c r="H27" s="36" t="str">
        <f>IF(ISNUMBER('Saisie des résultats'!AI26),'Saisie des résultats'!AI26,"")</f>
        <v/>
      </c>
      <c r="I27" s="37" t="str">
        <f>IF(ISNUMBER('Saisie des résultats'!AJ26),'Saisie des résultats'!AJ26,"")</f>
        <v/>
      </c>
      <c r="J27" s="5" t="str">
        <f>IF(ISNUMBER('Saisie des résultats'!AE26),'Saisie des résultats'!AE26,"")</f>
        <v/>
      </c>
      <c r="K27" s="36" t="str">
        <f>IF(ISNUMBER('Saisie des résultats'!Y26),'Saisie des résultats'!Y26,"")</f>
        <v/>
      </c>
      <c r="L27" s="36" t="str">
        <f>IF(ISNUMBER('Saisie des résultats'!Z26),'Saisie des résultats'!Z26,"")</f>
        <v/>
      </c>
      <c r="M27" s="37" t="str">
        <f>IF(ISNUMBER('Saisie des résultats'!AH26),'Saisie des résultats'!AH26,"")</f>
        <v/>
      </c>
      <c r="N27" s="5" t="str">
        <f>IF(ISNUMBER('Saisie des résultats'!AA26),'Saisie des résultats'!AA26,"")</f>
        <v/>
      </c>
      <c r="O27" s="36" t="str">
        <f>IF(ISNUMBER('Saisie des résultats'!AB26),'Saisie des résultats'!AB26,"")</f>
        <v/>
      </c>
      <c r="P27" s="36" t="str">
        <f>IF(ISNUMBER('Saisie des résultats'!AD26),'Saisie des résultats'!AD26,"")</f>
        <v/>
      </c>
      <c r="Q27" s="36" t="str">
        <f>IF(ISNUMBER('Saisie des résultats'!AG26),'Saisie des résultats'!AG26,"")</f>
        <v/>
      </c>
      <c r="R27" s="37" t="str">
        <f>IF(ISNUMBER('Saisie des résultats'!AK26),'Saisie des résultats'!AK26,"")</f>
        <v/>
      </c>
      <c r="T27" s="53" t="str">
        <f t="shared" si="2"/>
        <v/>
      </c>
      <c r="U27" s="54" t="str">
        <f t="shared" si="3"/>
        <v/>
      </c>
      <c r="V27" s="55" t="str">
        <f t="shared" si="4"/>
        <v/>
      </c>
      <c r="W27" s="56" t="str">
        <f t="shared" si="5"/>
        <v/>
      </c>
      <c r="AE27" s="36" t="str">
        <f t="shared" si="6"/>
        <v/>
      </c>
      <c r="AF27" s="36" t="str">
        <f t="shared" si="7"/>
        <v/>
      </c>
      <c r="AG27" s="36" t="str">
        <f t="shared" si="8"/>
        <v/>
      </c>
      <c r="AH27" s="36" t="str">
        <f t="shared" si="9"/>
        <v/>
      </c>
      <c r="AI27" s="36" t="str">
        <f t="shared" si="10"/>
        <v/>
      </c>
      <c r="AJ27" s="36" t="str">
        <f t="shared" si="11"/>
        <v/>
      </c>
      <c r="AK27" s="36" t="str">
        <f t="shared" si="12"/>
        <v/>
      </c>
      <c r="AL27" s="36" t="str">
        <f t="shared" si="13"/>
        <v/>
      </c>
      <c r="AM27" s="36" t="str">
        <f t="shared" si="14"/>
        <v/>
      </c>
      <c r="AN27" s="36" t="str">
        <f t="shared" si="15"/>
        <v/>
      </c>
      <c r="AO27" s="36" t="str">
        <f t="shared" si="16"/>
        <v/>
      </c>
      <c r="AP27" s="36" t="str">
        <f t="shared" si="17"/>
        <v/>
      </c>
      <c r="AQ27" s="36" t="str">
        <f t="shared" si="18"/>
        <v/>
      </c>
      <c r="AR27" s="36" t="str">
        <f t="shared" si="19"/>
        <v/>
      </c>
      <c r="AS27" s="36" t="str">
        <f t="shared" si="20"/>
        <v/>
      </c>
      <c r="AT27" s="36" t="str">
        <f t="shared" si="21"/>
        <v/>
      </c>
      <c r="AU27" s="36" t="str">
        <f t="shared" si="22"/>
        <v/>
      </c>
    </row>
    <row r="28" spans="1:47" x14ac:dyDescent="0.25">
      <c r="A28" s="13" t="str">
        <f>IF(ISTEXT('Listes élèves'!$B27),'Listes élèves'!$B27,"")</f>
        <v/>
      </c>
      <c r="B28" s="5" t="str">
        <f>IF(ISNUMBER('Saisie des résultats'!U27),'Saisie des résultats'!U27,"")</f>
        <v/>
      </c>
      <c r="C28" s="36" t="str">
        <f>IF(ISNUMBER('Saisie des résultats'!V27),'Saisie des résultats'!V27,"")</f>
        <v/>
      </c>
      <c r="D28" s="36" t="str">
        <f>IF(ISNUMBER('Saisie des résultats'!W27),'Saisie des résultats'!W27,"")</f>
        <v/>
      </c>
      <c r="E28" s="36" t="str">
        <f>IF(ISNUMBER('Saisie des résultats'!X27),'Saisie des résultats'!X27,"")</f>
        <v/>
      </c>
      <c r="F28" s="36" t="str">
        <f>IF(ISNUMBER('Saisie des résultats'!AC27),'Saisie des résultats'!AC27,"")</f>
        <v/>
      </c>
      <c r="G28" s="36" t="str">
        <f>IF(ISNUMBER('Saisie des résultats'!AF27),'Saisie des résultats'!AF27,"")</f>
        <v/>
      </c>
      <c r="H28" s="36" t="str">
        <f>IF(ISNUMBER('Saisie des résultats'!AI27),'Saisie des résultats'!AI27,"")</f>
        <v/>
      </c>
      <c r="I28" s="37" t="str">
        <f>IF(ISNUMBER('Saisie des résultats'!AJ27),'Saisie des résultats'!AJ27,"")</f>
        <v/>
      </c>
      <c r="J28" s="5" t="str">
        <f>IF(ISNUMBER('Saisie des résultats'!AE27),'Saisie des résultats'!AE27,"")</f>
        <v/>
      </c>
      <c r="K28" s="36" t="str">
        <f>IF(ISNUMBER('Saisie des résultats'!Y27),'Saisie des résultats'!Y27,"")</f>
        <v/>
      </c>
      <c r="L28" s="36" t="str">
        <f>IF(ISNUMBER('Saisie des résultats'!Z27),'Saisie des résultats'!Z27,"")</f>
        <v/>
      </c>
      <c r="M28" s="37" t="str">
        <f>IF(ISNUMBER('Saisie des résultats'!AH27),'Saisie des résultats'!AH27,"")</f>
        <v/>
      </c>
      <c r="N28" s="5" t="str">
        <f>IF(ISNUMBER('Saisie des résultats'!AA27),'Saisie des résultats'!AA27,"")</f>
        <v/>
      </c>
      <c r="O28" s="36" t="str">
        <f>IF(ISNUMBER('Saisie des résultats'!AB27),'Saisie des résultats'!AB27,"")</f>
        <v/>
      </c>
      <c r="P28" s="36" t="str">
        <f>IF(ISNUMBER('Saisie des résultats'!AD27),'Saisie des résultats'!AD27,"")</f>
        <v/>
      </c>
      <c r="Q28" s="36" t="str">
        <f>IF(ISNUMBER('Saisie des résultats'!AG27),'Saisie des résultats'!AG27,"")</f>
        <v/>
      </c>
      <c r="R28" s="37" t="str">
        <f>IF(ISNUMBER('Saisie des résultats'!AK27),'Saisie des résultats'!AK27,"")</f>
        <v/>
      </c>
      <c r="T28" s="53" t="str">
        <f t="shared" si="2"/>
        <v/>
      </c>
      <c r="U28" s="54" t="str">
        <f t="shared" si="3"/>
        <v/>
      </c>
      <c r="V28" s="55" t="str">
        <f t="shared" si="4"/>
        <v/>
      </c>
      <c r="W28" s="56" t="str">
        <f t="shared" si="5"/>
        <v/>
      </c>
      <c r="AE28" s="36" t="str">
        <f t="shared" si="6"/>
        <v/>
      </c>
      <c r="AF28" s="36" t="str">
        <f t="shared" si="7"/>
        <v/>
      </c>
      <c r="AG28" s="36" t="str">
        <f t="shared" si="8"/>
        <v/>
      </c>
      <c r="AH28" s="36" t="str">
        <f t="shared" si="9"/>
        <v/>
      </c>
      <c r="AI28" s="36" t="str">
        <f t="shared" si="10"/>
        <v/>
      </c>
      <c r="AJ28" s="36" t="str">
        <f t="shared" si="11"/>
        <v/>
      </c>
      <c r="AK28" s="36" t="str">
        <f t="shared" si="12"/>
        <v/>
      </c>
      <c r="AL28" s="36" t="str">
        <f t="shared" si="13"/>
        <v/>
      </c>
      <c r="AM28" s="36" t="str">
        <f t="shared" si="14"/>
        <v/>
      </c>
      <c r="AN28" s="36" t="str">
        <f t="shared" si="15"/>
        <v/>
      </c>
      <c r="AO28" s="36" t="str">
        <f t="shared" si="16"/>
        <v/>
      </c>
      <c r="AP28" s="36" t="str">
        <f t="shared" si="17"/>
        <v/>
      </c>
      <c r="AQ28" s="36" t="str">
        <f t="shared" si="18"/>
        <v/>
      </c>
      <c r="AR28" s="36" t="str">
        <f t="shared" si="19"/>
        <v/>
      </c>
      <c r="AS28" s="36" t="str">
        <f t="shared" si="20"/>
        <v/>
      </c>
      <c r="AT28" s="36" t="str">
        <f t="shared" si="21"/>
        <v/>
      </c>
      <c r="AU28" s="36" t="str">
        <f t="shared" si="22"/>
        <v/>
      </c>
    </row>
    <row r="29" spans="1:47" x14ac:dyDescent="0.25">
      <c r="A29" s="13" t="str">
        <f>IF(ISTEXT('Listes élèves'!$B28),'Listes élèves'!$B28,"")</f>
        <v/>
      </c>
      <c r="B29" s="5" t="str">
        <f>IF(ISNUMBER('Saisie des résultats'!U28),'Saisie des résultats'!U28,"")</f>
        <v/>
      </c>
      <c r="C29" s="36" t="str">
        <f>IF(ISNUMBER('Saisie des résultats'!V28),'Saisie des résultats'!V28,"")</f>
        <v/>
      </c>
      <c r="D29" s="36" t="str">
        <f>IF(ISNUMBER('Saisie des résultats'!W28),'Saisie des résultats'!W28,"")</f>
        <v/>
      </c>
      <c r="E29" s="36" t="str">
        <f>IF(ISNUMBER('Saisie des résultats'!X28),'Saisie des résultats'!X28,"")</f>
        <v/>
      </c>
      <c r="F29" s="36" t="str">
        <f>IF(ISNUMBER('Saisie des résultats'!AC28),'Saisie des résultats'!AC28,"")</f>
        <v/>
      </c>
      <c r="G29" s="36" t="str">
        <f>IF(ISNUMBER('Saisie des résultats'!AF28),'Saisie des résultats'!AF28,"")</f>
        <v/>
      </c>
      <c r="H29" s="36" t="str">
        <f>IF(ISNUMBER('Saisie des résultats'!AI28),'Saisie des résultats'!AI28,"")</f>
        <v/>
      </c>
      <c r="I29" s="37" t="str">
        <f>IF(ISNUMBER('Saisie des résultats'!AJ28),'Saisie des résultats'!AJ28,"")</f>
        <v/>
      </c>
      <c r="J29" s="5" t="str">
        <f>IF(ISNUMBER('Saisie des résultats'!AE28),'Saisie des résultats'!AE28,"")</f>
        <v/>
      </c>
      <c r="K29" s="36" t="str">
        <f>IF(ISNUMBER('Saisie des résultats'!Y28),'Saisie des résultats'!Y28,"")</f>
        <v/>
      </c>
      <c r="L29" s="36" t="str">
        <f>IF(ISNUMBER('Saisie des résultats'!Z28),'Saisie des résultats'!Z28,"")</f>
        <v/>
      </c>
      <c r="M29" s="37" t="str">
        <f>IF(ISNUMBER('Saisie des résultats'!AH28),'Saisie des résultats'!AH28,"")</f>
        <v/>
      </c>
      <c r="N29" s="5" t="str">
        <f>IF(ISNUMBER('Saisie des résultats'!AA28),'Saisie des résultats'!AA28,"")</f>
        <v/>
      </c>
      <c r="O29" s="36" t="str">
        <f>IF(ISNUMBER('Saisie des résultats'!AB28),'Saisie des résultats'!AB28,"")</f>
        <v/>
      </c>
      <c r="P29" s="36" t="str">
        <f>IF(ISNUMBER('Saisie des résultats'!AD28),'Saisie des résultats'!AD28,"")</f>
        <v/>
      </c>
      <c r="Q29" s="36" t="str">
        <f>IF(ISNUMBER('Saisie des résultats'!AG28),'Saisie des résultats'!AG28,"")</f>
        <v/>
      </c>
      <c r="R29" s="37" t="str">
        <f>IF(ISNUMBER('Saisie des résultats'!AK28),'Saisie des résultats'!AK28,"")</f>
        <v/>
      </c>
      <c r="T29" s="53" t="str">
        <f t="shared" si="2"/>
        <v/>
      </c>
      <c r="U29" s="54" t="str">
        <f t="shared" si="3"/>
        <v/>
      </c>
      <c r="V29" s="55" t="str">
        <f t="shared" si="4"/>
        <v/>
      </c>
      <c r="W29" s="56" t="str">
        <f t="shared" si="5"/>
        <v/>
      </c>
      <c r="AE29" s="36" t="str">
        <f t="shared" si="6"/>
        <v/>
      </c>
      <c r="AF29" s="36" t="str">
        <f t="shared" si="7"/>
        <v/>
      </c>
      <c r="AG29" s="36" t="str">
        <f t="shared" si="8"/>
        <v/>
      </c>
      <c r="AH29" s="36" t="str">
        <f t="shared" si="9"/>
        <v/>
      </c>
      <c r="AI29" s="36" t="str">
        <f t="shared" si="10"/>
        <v/>
      </c>
      <c r="AJ29" s="36" t="str">
        <f t="shared" si="11"/>
        <v/>
      </c>
      <c r="AK29" s="36" t="str">
        <f t="shared" si="12"/>
        <v/>
      </c>
      <c r="AL29" s="36" t="str">
        <f t="shared" si="13"/>
        <v/>
      </c>
      <c r="AM29" s="36" t="str">
        <f t="shared" si="14"/>
        <v/>
      </c>
      <c r="AN29" s="36" t="str">
        <f t="shared" si="15"/>
        <v/>
      </c>
      <c r="AO29" s="36" t="str">
        <f t="shared" si="16"/>
        <v/>
      </c>
      <c r="AP29" s="36" t="str">
        <f t="shared" si="17"/>
        <v/>
      </c>
      <c r="AQ29" s="36" t="str">
        <f t="shared" si="18"/>
        <v/>
      </c>
      <c r="AR29" s="36" t="str">
        <f t="shared" si="19"/>
        <v/>
      </c>
      <c r="AS29" s="36" t="str">
        <f t="shared" si="20"/>
        <v/>
      </c>
      <c r="AT29" s="36" t="str">
        <f t="shared" si="21"/>
        <v/>
      </c>
      <c r="AU29" s="36" t="str">
        <f t="shared" si="22"/>
        <v/>
      </c>
    </row>
    <row r="30" spans="1:47" x14ac:dyDescent="0.25">
      <c r="A30" s="13" t="str">
        <f>IF(ISTEXT('Listes élèves'!$B29),'Listes élèves'!$B29,"")</f>
        <v/>
      </c>
      <c r="B30" s="5" t="str">
        <f>IF(ISNUMBER('Saisie des résultats'!U29),'Saisie des résultats'!U29,"")</f>
        <v/>
      </c>
      <c r="C30" s="36" t="str">
        <f>IF(ISNUMBER('Saisie des résultats'!V29),'Saisie des résultats'!V29,"")</f>
        <v/>
      </c>
      <c r="D30" s="36" t="str">
        <f>IF(ISNUMBER('Saisie des résultats'!W29),'Saisie des résultats'!W29,"")</f>
        <v/>
      </c>
      <c r="E30" s="36" t="str">
        <f>IF(ISNUMBER('Saisie des résultats'!X29),'Saisie des résultats'!X29,"")</f>
        <v/>
      </c>
      <c r="F30" s="36" t="str">
        <f>IF(ISNUMBER('Saisie des résultats'!AC29),'Saisie des résultats'!AC29,"")</f>
        <v/>
      </c>
      <c r="G30" s="36" t="str">
        <f>IF(ISNUMBER('Saisie des résultats'!AF29),'Saisie des résultats'!AF29,"")</f>
        <v/>
      </c>
      <c r="H30" s="36" t="str">
        <f>IF(ISNUMBER('Saisie des résultats'!AI29),'Saisie des résultats'!AI29,"")</f>
        <v/>
      </c>
      <c r="I30" s="37" t="str">
        <f>IF(ISNUMBER('Saisie des résultats'!AJ29),'Saisie des résultats'!AJ29,"")</f>
        <v/>
      </c>
      <c r="J30" s="5" t="str">
        <f>IF(ISNUMBER('Saisie des résultats'!AE29),'Saisie des résultats'!AE29,"")</f>
        <v/>
      </c>
      <c r="K30" s="36" t="str">
        <f>IF(ISNUMBER('Saisie des résultats'!Y29),'Saisie des résultats'!Y29,"")</f>
        <v/>
      </c>
      <c r="L30" s="36" t="str">
        <f>IF(ISNUMBER('Saisie des résultats'!Z29),'Saisie des résultats'!Z29,"")</f>
        <v/>
      </c>
      <c r="M30" s="37" t="str">
        <f>IF(ISNUMBER('Saisie des résultats'!AH29),'Saisie des résultats'!AH29,"")</f>
        <v/>
      </c>
      <c r="N30" s="5" t="str">
        <f>IF(ISNUMBER('Saisie des résultats'!AA29),'Saisie des résultats'!AA29,"")</f>
        <v/>
      </c>
      <c r="O30" s="36" t="str">
        <f>IF(ISNUMBER('Saisie des résultats'!AB29),'Saisie des résultats'!AB29,"")</f>
        <v/>
      </c>
      <c r="P30" s="36" t="str">
        <f>IF(ISNUMBER('Saisie des résultats'!AD29),'Saisie des résultats'!AD29,"")</f>
        <v/>
      </c>
      <c r="Q30" s="36" t="str">
        <f>IF(ISNUMBER('Saisie des résultats'!AG29),'Saisie des résultats'!AG29,"")</f>
        <v/>
      </c>
      <c r="R30" s="37" t="str">
        <f>IF(ISNUMBER('Saisie des résultats'!AK29),'Saisie des résultats'!AK29,"")</f>
        <v/>
      </c>
      <c r="T30" s="53" t="str">
        <f t="shared" si="2"/>
        <v/>
      </c>
      <c r="U30" s="54" t="str">
        <f t="shared" si="3"/>
        <v/>
      </c>
      <c r="V30" s="55" t="str">
        <f t="shared" si="4"/>
        <v/>
      </c>
      <c r="W30" s="56" t="str">
        <f t="shared" si="5"/>
        <v/>
      </c>
      <c r="AE30" s="36" t="str">
        <f t="shared" si="6"/>
        <v/>
      </c>
      <c r="AF30" s="36" t="str">
        <f t="shared" si="7"/>
        <v/>
      </c>
      <c r="AG30" s="36" t="str">
        <f t="shared" si="8"/>
        <v/>
      </c>
      <c r="AH30" s="36" t="str">
        <f t="shared" si="9"/>
        <v/>
      </c>
      <c r="AI30" s="36" t="str">
        <f t="shared" si="10"/>
        <v/>
      </c>
      <c r="AJ30" s="36" t="str">
        <f t="shared" si="11"/>
        <v/>
      </c>
      <c r="AK30" s="36" t="str">
        <f t="shared" si="12"/>
        <v/>
      </c>
      <c r="AL30" s="36" t="str">
        <f t="shared" si="13"/>
        <v/>
      </c>
      <c r="AM30" s="36" t="str">
        <f t="shared" si="14"/>
        <v/>
      </c>
      <c r="AN30" s="36" t="str">
        <f t="shared" si="15"/>
        <v/>
      </c>
      <c r="AO30" s="36" t="str">
        <f t="shared" si="16"/>
        <v/>
      </c>
      <c r="AP30" s="36" t="str">
        <f t="shared" si="17"/>
        <v/>
      </c>
      <c r="AQ30" s="36" t="str">
        <f t="shared" si="18"/>
        <v/>
      </c>
      <c r="AR30" s="36" t="str">
        <f t="shared" si="19"/>
        <v/>
      </c>
      <c r="AS30" s="36" t="str">
        <f t="shared" si="20"/>
        <v/>
      </c>
      <c r="AT30" s="36" t="str">
        <f t="shared" si="21"/>
        <v/>
      </c>
      <c r="AU30" s="36" t="str">
        <f t="shared" si="22"/>
        <v/>
      </c>
    </row>
    <row r="31" spans="1:47" x14ac:dyDescent="0.25">
      <c r="A31" s="13" t="str">
        <f>IF(ISTEXT('Listes élèves'!$B30),'Listes élèves'!$B30,"")</f>
        <v/>
      </c>
      <c r="B31" s="5" t="str">
        <f>IF(ISNUMBER('Saisie des résultats'!U30),'Saisie des résultats'!U30,"")</f>
        <v/>
      </c>
      <c r="C31" s="36" t="str">
        <f>IF(ISNUMBER('Saisie des résultats'!V30),'Saisie des résultats'!V30,"")</f>
        <v/>
      </c>
      <c r="D31" s="36" t="str">
        <f>IF(ISNUMBER('Saisie des résultats'!W30),'Saisie des résultats'!W30,"")</f>
        <v/>
      </c>
      <c r="E31" s="36" t="str">
        <f>IF(ISNUMBER('Saisie des résultats'!X30),'Saisie des résultats'!X30,"")</f>
        <v/>
      </c>
      <c r="F31" s="36" t="str">
        <f>IF(ISNUMBER('Saisie des résultats'!AC30),'Saisie des résultats'!AC30,"")</f>
        <v/>
      </c>
      <c r="G31" s="36" t="str">
        <f>IF(ISNUMBER('Saisie des résultats'!AF30),'Saisie des résultats'!AF30,"")</f>
        <v/>
      </c>
      <c r="H31" s="36" t="str">
        <f>IF(ISNUMBER('Saisie des résultats'!AI30),'Saisie des résultats'!AI30,"")</f>
        <v/>
      </c>
      <c r="I31" s="37" t="str">
        <f>IF(ISNUMBER('Saisie des résultats'!AJ30),'Saisie des résultats'!AJ30,"")</f>
        <v/>
      </c>
      <c r="J31" s="5" t="str">
        <f>IF(ISNUMBER('Saisie des résultats'!AE30),'Saisie des résultats'!AE30,"")</f>
        <v/>
      </c>
      <c r="K31" s="36" t="str">
        <f>IF(ISNUMBER('Saisie des résultats'!Y30),'Saisie des résultats'!Y30,"")</f>
        <v/>
      </c>
      <c r="L31" s="36" t="str">
        <f>IF(ISNUMBER('Saisie des résultats'!Z30),'Saisie des résultats'!Z30,"")</f>
        <v/>
      </c>
      <c r="M31" s="37" t="str">
        <f>IF(ISNUMBER('Saisie des résultats'!AH30),'Saisie des résultats'!AH30,"")</f>
        <v/>
      </c>
      <c r="N31" s="5" t="str">
        <f>IF(ISNUMBER('Saisie des résultats'!AA30),'Saisie des résultats'!AA30,"")</f>
        <v/>
      </c>
      <c r="O31" s="36" t="str">
        <f>IF(ISNUMBER('Saisie des résultats'!AB30),'Saisie des résultats'!AB30,"")</f>
        <v/>
      </c>
      <c r="P31" s="36" t="str">
        <f>IF(ISNUMBER('Saisie des résultats'!AD30),'Saisie des résultats'!AD30,"")</f>
        <v/>
      </c>
      <c r="Q31" s="36" t="str">
        <f>IF(ISNUMBER('Saisie des résultats'!AG30),'Saisie des résultats'!AG30,"")</f>
        <v/>
      </c>
      <c r="R31" s="37" t="str">
        <f>IF(ISNUMBER('Saisie des résultats'!AK30),'Saisie des résultats'!AK30,"")</f>
        <v/>
      </c>
      <c r="T31" s="53" t="str">
        <f t="shared" si="2"/>
        <v/>
      </c>
      <c r="U31" s="54" t="str">
        <f t="shared" si="3"/>
        <v/>
      </c>
      <c r="V31" s="55" t="str">
        <f t="shared" si="4"/>
        <v/>
      </c>
      <c r="W31" s="56" t="str">
        <f t="shared" si="5"/>
        <v/>
      </c>
      <c r="AE31" s="36" t="str">
        <f t="shared" si="6"/>
        <v/>
      </c>
      <c r="AF31" s="36" t="str">
        <f t="shared" si="7"/>
        <v/>
      </c>
      <c r="AG31" s="36" t="str">
        <f t="shared" si="8"/>
        <v/>
      </c>
      <c r="AH31" s="36" t="str">
        <f t="shared" si="9"/>
        <v/>
      </c>
      <c r="AI31" s="36" t="str">
        <f t="shared" si="10"/>
        <v/>
      </c>
      <c r="AJ31" s="36" t="str">
        <f t="shared" si="11"/>
        <v/>
      </c>
      <c r="AK31" s="36" t="str">
        <f t="shared" si="12"/>
        <v/>
      </c>
      <c r="AL31" s="36" t="str">
        <f t="shared" si="13"/>
        <v/>
      </c>
      <c r="AM31" s="36" t="str">
        <f t="shared" si="14"/>
        <v/>
      </c>
      <c r="AN31" s="36" t="str">
        <f t="shared" si="15"/>
        <v/>
      </c>
      <c r="AO31" s="36" t="str">
        <f t="shared" si="16"/>
        <v/>
      </c>
      <c r="AP31" s="36" t="str">
        <f t="shared" si="17"/>
        <v/>
      </c>
      <c r="AQ31" s="36" t="str">
        <f t="shared" si="18"/>
        <v/>
      </c>
      <c r="AR31" s="36" t="str">
        <f t="shared" si="19"/>
        <v/>
      </c>
      <c r="AS31" s="36" t="str">
        <f t="shared" si="20"/>
        <v/>
      </c>
      <c r="AT31" s="36" t="str">
        <f t="shared" si="21"/>
        <v/>
      </c>
      <c r="AU31" s="36" t="str">
        <f t="shared" si="22"/>
        <v/>
      </c>
    </row>
    <row r="32" spans="1:47" x14ac:dyDescent="0.25">
      <c r="A32" s="13" t="str">
        <f>IF(ISTEXT('Listes élèves'!$B31),'Listes élèves'!$B31,"")</f>
        <v/>
      </c>
      <c r="B32" s="5" t="str">
        <f>IF(ISNUMBER('Saisie des résultats'!U31),'Saisie des résultats'!U31,"")</f>
        <v/>
      </c>
      <c r="C32" s="36" t="str">
        <f>IF(ISNUMBER('Saisie des résultats'!V31),'Saisie des résultats'!V31,"")</f>
        <v/>
      </c>
      <c r="D32" s="36" t="str">
        <f>IF(ISNUMBER('Saisie des résultats'!W31),'Saisie des résultats'!W31,"")</f>
        <v/>
      </c>
      <c r="E32" s="36" t="str">
        <f>IF(ISNUMBER('Saisie des résultats'!X31),'Saisie des résultats'!X31,"")</f>
        <v/>
      </c>
      <c r="F32" s="36" t="str">
        <f>IF(ISNUMBER('Saisie des résultats'!AC31),'Saisie des résultats'!AC31,"")</f>
        <v/>
      </c>
      <c r="G32" s="36" t="str">
        <f>IF(ISNUMBER('Saisie des résultats'!AF31),'Saisie des résultats'!AF31,"")</f>
        <v/>
      </c>
      <c r="H32" s="36" t="str">
        <f>IF(ISNUMBER('Saisie des résultats'!AI31),'Saisie des résultats'!AI31,"")</f>
        <v/>
      </c>
      <c r="I32" s="37" t="str">
        <f>IF(ISNUMBER('Saisie des résultats'!AJ31),'Saisie des résultats'!AJ31,"")</f>
        <v/>
      </c>
      <c r="J32" s="5" t="str">
        <f>IF(ISNUMBER('Saisie des résultats'!AE31),'Saisie des résultats'!AE31,"")</f>
        <v/>
      </c>
      <c r="K32" s="36" t="str">
        <f>IF(ISNUMBER('Saisie des résultats'!Y31),'Saisie des résultats'!Y31,"")</f>
        <v/>
      </c>
      <c r="L32" s="36" t="str">
        <f>IF(ISNUMBER('Saisie des résultats'!Z31),'Saisie des résultats'!Z31,"")</f>
        <v/>
      </c>
      <c r="M32" s="37" t="str">
        <f>IF(ISNUMBER('Saisie des résultats'!AH31),'Saisie des résultats'!AH31,"")</f>
        <v/>
      </c>
      <c r="N32" s="5" t="str">
        <f>IF(ISNUMBER('Saisie des résultats'!AA31),'Saisie des résultats'!AA31,"")</f>
        <v/>
      </c>
      <c r="O32" s="36" t="str">
        <f>IF(ISNUMBER('Saisie des résultats'!AB31),'Saisie des résultats'!AB31,"")</f>
        <v/>
      </c>
      <c r="P32" s="36" t="str">
        <f>IF(ISNUMBER('Saisie des résultats'!AD31),'Saisie des résultats'!AD31,"")</f>
        <v/>
      </c>
      <c r="Q32" s="36" t="str">
        <f>IF(ISNUMBER('Saisie des résultats'!AG31),'Saisie des résultats'!AG31,"")</f>
        <v/>
      </c>
      <c r="R32" s="37" t="str">
        <f>IF(ISNUMBER('Saisie des résultats'!AK31),'Saisie des résultats'!AK31,"")</f>
        <v/>
      </c>
      <c r="T32" s="53" t="str">
        <f t="shared" si="2"/>
        <v/>
      </c>
      <c r="U32" s="54" t="str">
        <f t="shared" si="3"/>
        <v/>
      </c>
      <c r="V32" s="55" t="str">
        <f t="shared" si="4"/>
        <v/>
      </c>
      <c r="W32" s="56" t="str">
        <f t="shared" si="5"/>
        <v/>
      </c>
      <c r="AE32" s="36" t="str">
        <f t="shared" si="6"/>
        <v/>
      </c>
      <c r="AF32" s="36" t="str">
        <f t="shared" si="7"/>
        <v/>
      </c>
      <c r="AG32" s="36" t="str">
        <f t="shared" si="8"/>
        <v/>
      </c>
      <c r="AH32" s="36" t="str">
        <f t="shared" si="9"/>
        <v/>
      </c>
      <c r="AI32" s="36" t="str">
        <f t="shared" si="10"/>
        <v/>
      </c>
      <c r="AJ32" s="36" t="str">
        <f t="shared" si="11"/>
        <v/>
      </c>
      <c r="AK32" s="36" t="str">
        <f t="shared" si="12"/>
        <v/>
      </c>
      <c r="AL32" s="36" t="str">
        <f t="shared" si="13"/>
        <v/>
      </c>
      <c r="AM32" s="36" t="str">
        <f t="shared" si="14"/>
        <v/>
      </c>
      <c r="AN32" s="36" t="str">
        <f t="shared" si="15"/>
        <v/>
      </c>
      <c r="AO32" s="36" t="str">
        <f t="shared" si="16"/>
        <v/>
      </c>
      <c r="AP32" s="36" t="str">
        <f t="shared" si="17"/>
        <v/>
      </c>
      <c r="AQ32" s="36" t="str">
        <f t="shared" si="18"/>
        <v/>
      </c>
      <c r="AR32" s="36" t="str">
        <f t="shared" si="19"/>
        <v/>
      </c>
      <c r="AS32" s="36" t="str">
        <f t="shared" si="20"/>
        <v/>
      </c>
      <c r="AT32" s="36" t="str">
        <f t="shared" si="21"/>
        <v/>
      </c>
      <c r="AU32" s="36" t="str">
        <f t="shared" si="22"/>
        <v/>
      </c>
    </row>
    <row r="33" spans="1:47" ht="15.75" thickBot="1" x14ac:dyDescent="0.3">
      <c r="A33" s="14" t="str">
        <f>IF(ISTEXT('Listes élèves'!$B32),'Listes élèves'!$B32,"")</f>
        <v/>
      </c>
      <c r="B33" s="7" t="str">
        <f>IF(ISNUMBER('Saisie des résultats'!U32),'Saisie des résultats'!U32,"")</f>
        <v/>
      </c>
      <c r="C33" s="38" t="str">
        <f>IF(ISNUMBER('Saisie des résultats'!V32),'Saisie des résultats'!V32,"")</f>
        <v/>
      </c>
      <c r="D33" s="38" t="str">
        <f>IF(ISNUMBER('Saisie des résultats'!W32),'Saisie des résultats'!W32,"")</f>
        <v/>
      </c>
      <c r="E33" s="38" t="str">
        <f>IF(ISNUMBER('Saisie des résultats'!X32),'Saisie des résultats'!X32,"")</f>
        <v/>
      </c>
      <c r="F33" s="38" t="str">
        <f>IF(ISNUMBER('Saisie des résultats'!AC32),'Saisie des résultats'!AC32,"")</f>
        <v/>
      </c>
      <c r="G33" s="38" t="str">
        <f>IF(ISNUMBER('Saisie des résultats'!AF32),'Saisie des résultats'!AF32,"")</f>
        <v/>
      </c>
      <c r="H33" s="38" t="str">
        <f>IF(ISNUMBER('Saisie des résultats'!AI32),'Saisie des résultats'!AI32,"")</f>
        <v/>
      </c>
      <c r="I33" s="39" t="str">
        <f>IF(ISNUMBER('Saisie des résultats'!AJ32),'Saisie des résultats'!AJ32,"")</f>
        <v/>
      </c>
      <c r="J33" s="7" t="str">
        <f>IF(ISNUMBER('Saisie des résultats'!AE32),'Saisie des résultats'!AE32,"")</f>
        <v/>
      </c>
      <c r="K33" s="38" t="str">
        <f>IF(ISNUMBER('Saisie des résultats'!Y32),'Saisie des résultats'!Y32,"")</f>
        <v/>
      </c>
      <c r="L33" s="38" t="str">
        <f>IF(ISNUMBER('Saisie des résultats'!Z32),'Saisie des résultats'!Z32,"")</f>
        <v/>
      </c>
      <c r="M33" s="39" t="str">
        <f>IF(ISNUMBER('Saisie des résultats'!AH32),'Saisie des résultats'!AH32,"")</f>
        <v/>
      </c>
      <c r="N33" s="7" t="str">
        <f>IF(ISNUMBER('Saisie des résultats'!AA32),'Saisie des résultats'!AA32,"")</f>
        <v/>
      </c>
      <c r="O33" s="38" t="str">
        <f>IF(ISNUMBER('Saisie des résultats'!AB32),'Saisie des résultats'!AB32,"")</f>
        <v/>
      </c>
      <c r="P33" s="38" t="str">
        <f>IF(ISNUMBER('Saisie des résultats'!AD32),'Saisie des résultats'!AD32,"")</f>
        <v/>
      </c>
      <c r="Q33" s="38" t="str">
        <f>IF(ISNUMBER('Saisie des résultats'!AG32),'Saisie des résultats'!AG32,"")</f>
        <v/>
      </c>
      <c r="R33" s="39" t="str">
        <f>IF(ISNUMBER('Saisie des résultats'!AK32),'Saisie des résultats'!AK32,"")</f>
        <v/>
      </c>
      <c r="T33" s="57" t="str">
        <f t="shared" si="2"/>
        <v/>
      </c>
      <c r="U33" s="58" t="str">
        <f t="shared" si="3"/>
        <v/>
      </c>
      <c r="V33" s="59" t="str">
        <f t="shared" si="4"/>
        <v/>
      </c>
      <c r="W33" s="60" t="str">
        <f t="shared" si="5"/>
        <v/>
      </c>
      <c r="AE33" s="36" t="str">
        <f t="shared" si="6"/>
        <v/>
      </c>
      <c r="AF33" s="36" t="str">
        <f t="shared" si="7"/>
        <v/>
      </c>
      <c r="AG33" s="36" t="str">
        <f t="shared" si="8"/>
        <v/>
      </c>
      <c r="AH33" s="36" t="str">
        <f t="shared" si="9"/>
        <v/>
      </c>
      <c r="AI33" s="36" t="str">
        <f t="shared" si="10"/>
        <v/>
      </c>
      <c r="AJ33" s="36" t="str">
        <f t="shared" si="11"/>
        <v/>
      </c>
      <c r="AK33" s="36" t="str">
        <f t="shared" si="12"/>
        <v/>
      </c>
      <c r="AL33" s="36" t="str">
        <f t="shared" si="13"/>
        <v/>
      </c>
      <c r="AM33" s="36" t="str">
        <f t="shared" si="14"/>
        <v/>
      </c>
      <c r="AN33" s="36" t="str">
        <f t="shared" si="15"/>
        <v/>
      </c>
      <c r="AO33" s="36" t="str">
        <f t="shared" si="16"/>
        <v/>
      </c>
      <c r="AP33" s="36" t="str">
        <f t="shared" si="17"/>
        <v/>
      </c>
      <c r="AQ33" s="36" t="str">
        <f t="shared" si="18"/>
        <v/>
      </c>
      <c r="AR33" s="36" t="str">
        <f t="shared" si="19"/>
        <v/>
      </c>
      <c r="AS33" s="36" t="str">
        <f t="shared" si="20"/>
        <v/>
      </c>
      <c r="AT33" s="36" t="str">
        <f t="shared" si="21"/>
        <v/>
      </c>
      <c r="AU33" s="36" t="str">
        <f t="shared" si="22"/>
        <v/>
      </c>
    </row>
    <row r="34" spans="1:47" ht="15.75" thickTop="1" x14ac:dyDescent="0.25">
      <c r="A34" s="47" t="s">
        <v>70</v>
      </c>
      <c r="B34" s="48">
        <f>IF(30-COUNTBLANK(B4:B33)&lt;&gt;0,SUM(B4:B33)/(30-(COUNTBLANK(B4:B33))),"")</f>
        <v>0.58333333333333337</v>
      </c>
      <c r="C34" s="48">
        <f t="shared" ref="C34:R34" si="23">IF(30-COUNTBLANK(C4:C33)&lt;&gt;0,SUM(C4:C33)/(30-(COUNTBLANK(C4:C33))),"")</f>
        <v>0.41666666666666669</v>
      </c>
      <c r="D34" s="48">
        <f t="shared" si="23"/>
        <v>0.5</v>
      </c>
      <c r="E34" s="48">
        <f t="shared" si="23"/>
        <v>0.58333333333333337</v>
      </c>
      <c r="F34" s="48">
        <f t="shared" si="23"/>
        <v>0.3</v>
      </c>
      <c r="G34" s="48">
        <f t="shared" si="23"/>
        <v>0.66666666666666663</v>
      </c>
      <c r="H34" s="48">
        <f t="shared" si="23"/>
        <v>0.5</v>
      </c>
      <c r="I34" s="48">
        <f t="shared" si="23"/>
        <v>0.58333333333333337</v>
      </c>
      <c r="J34" s="48">
        <f t="shared" si="23"/>
        <v>0.66666666666666663</v>
      </c>
      <c r="K34" s="48">
        <f t="shared" si="23"/>
        <v>0.83333333333333337</v>
      </c>
      <c r="L34" s="48">
        <f t="shared" si="23"/>
        <v>0.25</v>
      </c>
      <c r="M34" s="48">
        <f t="shared" si="23"/>
        <v>0.83333333333333337</v>
      </c>
      <c r="N34" s="48">
        <f t="shared" si="23"/>
        <v>0.3</v>
      </c>
      <c r="O34" s="48">
        <f t="shared" si="23"/>
        <v>0.4</v>
      </c>
      <c r="P34" s="48">
        <f t="shared" si="23"/>
        <v>0.58333333333333337</v>
      </c>
      <c r="Q34" s="48">
        <f t="shared" si="23"/>
        <v>0.5</v>
      </c>
      <c r="R34" s="48">
        <f t="shared" si="23"/>
        <v>0.83333333333333337</v>
      </c>
    </row>
    <row r="35" spans="1:47" x14ac:dyDescent="0.25">
      <c r="A35" s="47" t="s">
        <v>71</v>
      </c>
      <c r="B35" s="193">
        <f>IF(240-COUNTBLANK(B4:I33)&lt;&gt;0,SUM(B4:I33)/(240-COUNTBLANK(B4:I33)),"")</f>
        <v>0.52127659574468088</v>
      </c>
      <c r="C35" s="193"/>
      <c r="D35" s="193"/>
      <c r="E35" s="193"/>
      <c r="F35" s="193"/>
      <c r="G35" s="193"/>
      <c r="H35" s="193"/>
      <c r="I35" s="193"/>
      <c r="J35" s="193">
        <f>IF(120-COUNTBLANK(J4:M33)&lt;&gt;0,SUM(J4:M33)/(120-COUNTBLANK(J4:M33)),"")</f>
        <v>0.64583333333333337</v>
      </c>
      <c r="K35" s="193"/>
      <c r="L35" s="193"/>
      <c r="M35" s="193"/>
      <c r="N35" s="193">
        <f>IF(150-COUNTBLANK(N4:R33)&lt;&gt;0,SUM(N4:R33)/(150-COUNTBLANK(N4:R33)),"")</f>
        <v>0.5357142857142857</v>
      </c>
      <c r="O35" s="193"/>
      <c r="P35" s="193"/>
      <c r="Q35" s="193"/>
      <c r="R35" s="193"/>
    </row>
    <row r="36" spans="1:47" x14ac:dyDescent="0.25">
      <c r="A36" s="47" t="s">
        <v>72</v>
      </c>
      <c r="B36" s="89">
        <f>IF(COUNTBLANK(B42:D42)&lt;&gt;3,SUM(B42:D42)/(3-COUNTBLANK(B42:D42)),"")</f>
        <v>0.56760807159743332</v>
      </c>
      <c r="C36" s="89"/>
      <c r="D36" s="89"/>
      <c r="E36" s="89"/>
      <c r="F36" s="89"/>
      <c r="G36" s="89"/>
      <c r="H36" s="89"/>
      <c r="I36" s="89"/>
      <c r="J36" s="89"/>
      <c r="K36" s="89"/>
      <c r="L36" s="89"/>
      <c r="M36" s="89"/>
      <c r="N36" s="89"/>
      <c r="O36" s="89"/>
      <c r="P36" s="89"/>
      <c r="Q36" s="89"/>
      <c r="R36" s="89"/>
    </row>
    <row r="38" spans="1:47" x14ac:dyDescent="0.25">
      <c r="A38" s="47" t="s">
        <v>77</v>
      </c>
      <c r="B38" s="36">
        <f>30-COUNTBLANK(B4:B33)</f>
        <v>6</v>
      </c>
      <c r="C38" s="36">
        <f t="shared" ref="C38:R38" si="24">30-COUNTBLANK(C4:C33)</f>
        <v>6</v>
      </c>
      <c r="D38" s="36">
        <f t="shared" si="24"/>
        <v>6</v>
      </c>
      <c r="E38" s="36">
        <f t="shared" si="24"/>
        <v>6</v>
      </c>
      <c r="F38" s="36">
        <f t="shared" si="24"/>
        <v>5</v>
      </c>
      <c r="G38" s="36">
        <f t="shared" si="24"/>
        <v>6</v>
      </c>
      <c r="H38" s="36">
        <f t="shared" si="24"/>
        <v>6</v>
      </c>
      <c r="I38" s="36">
        <f t="shared" si="24"/>
        <v>6</v>
      </c>
      <c r="J38" s="36">
        <f t="shared" si="24"/>
        <v>6</v>
      </c>
      <c r="K38" s="36">
        <f t="shared" si="24"/>
        <v>6</v>
      </c>
      <c r="L38" s="36">
        <f t="shared" si="24"/>
        <v>6</v>
      </c>
      <c r="M38" s="36">
        <f t="shared" si="24"/>
        <v>6</v>
      </c>
      <c r="N38" s="36">
        <f t="shared" si="24"/>
        <v>5</v>
      </c>
      <c r="O38" s="36">
        <f t="shared" si="24"/>
        <v>5</v>
      </c>
      <c r="P38" s="36">
        <f t="shared" si="24"/>
        <v>6</v>
      </c>
      <c r="Q38" s="36">
        <f t="shared" si="24"/>
        <v>6</v>
      </c>
      <c r="R38" s="36">
        <f t="shared" si="24"/>
        <v>6</v>
      </c>
    </row>
    <row r="39" spans="1:47" x14ac:dyDescent="0.25">
      <c r="A39" s="47" t="s">
        <v>78</v>
      </c>
      <c r="B39" s="36">
        <f>IF(30-COUNTBLANK(B4:B33)&lt;&gt;0,COUNTIF(B4:B33,"&gt;="&amp;Renseignements!$H$10),"")</f>
        <v>3</v>
      </c>
      <c r="C39" s="36">
        <f>IF(30-COUNTBLANK(C4:C33)&lt;&gt;0,COUNTIF(C4:C33,"&gt;="&amp;Renseignements!$H$10),"")</f>
        <v>1</v>
      </c>
      <c r="D39" s="36">
        <f>IF(30-COUNTBLANK(D4:D33)&lt;&gt;0,COUNTIF(D4:D33,"&gt;="&amp;Renseignements!$H$10),"")</f>
        <v>3</v>
      </c>
      <c r="E39" s="36">
        <f>IF(30-COUNTBLANK(E4:E33)&lt;&gt;0,COUNTIF(E4:E33,"&gt;="&amp;Renseignements!$H$10),"")</f>
        <v>2</v>
      </c>
      <c r="F39" s="36">
        <f>IF(30-COUNTBLANK(F4:F33)&lt;&gt;0,COUNTIF(F4:F33,"&gt;="&amp;Renseignements!$H$10),"")</f>
        <v>0</v>
      </c>
      <c r="G39" s="36">
        <f>IF(30-COUNTBLANK(G4:G33)&lt;&gt;0,COUNTIF(G4:G33,"&gt;="&amp;Renseignements!$H$10),"")</f>
        <v>4</v>
      </c>
      <c r="H39" s="36">
        <f>IF(30-COUNTBLANK(H4:H33)&lt;&gt;0,COUNTIF(H4:H33,"&gt;="&amp;Renseignements!$H$10),"")</f>
        <v>2</v>
      </c>
      <c r="I39" s="36">
        <f>IF(30-COUNTBLANK(I4:I33)&lt;&gt;0,COUNTIF(I4:I33,"&gt;="&amp;Renseignements!$H$10),"")</f>
        <v>3</v>
      </c>
      <c r="J39" s="36">
        <f>IF(30-COUNTBLANK(J4:J33)&lt;&gt;0,COUNTIF(J4:J33,"&gt;="&amp;Renseignements!$H$10),"")</f>
        <v>3</v>
      </c>
      <c r="K39" s="36">
        <f>IF(30-COUNTBLANK(K4:K33)&lt;&gt;0,COUNTIF(K4:K33,"&gt;="&amp;Renseignements!$H$10),"")</f>
        <v>4</v>
      </c>
      <c r="L39" s="36">
        <f>IF(30-COUNTBLANK(L4:L33)&lt;&gt;0,COUNTIF(L4:L33,"&gt;="&amp;Renseignements!$H$10),"")</f>
        <v>0</v>
      </c>
      <c r="M39" s="36">
        <f>IF(30-COUNTBLANK(M4:M33)&lt;&gt;0,COUNTIF(M4:M33,"&gt;="&amp;Renseignements!$H$10),"")</f>
        <v>5</v>
      </c>
      <c r="N39" s="36">
        <f>IF(30-COUNTBLANK(N4:N33)&lt;&gt;0,COUNTIF(N4:N33,"&gt;="&amp;Renseignements!$H$10),"")</f>
        <v>1</v>
      </c>
      <c r="O39" s="36">
        <f>IF(30-COUNTBLANK(O4:O33)&lt;&gt;0,COUNTIF(O4:O33,"&gt;="&amp;Renseignements!$H$10),"")</f>
        <v>2</v>
      </c>
      <c r="P39" s="36">
        <f>IF(30-COUNTBLANK(P4:P33)&lt;&gt;0,COUNTIF(P4:P33,"&gt;="&amp;Renseignements!$H$10),"")</f>
        <v>3</v>
      </c>
      <c r="Q39" s="36">
        <f>IF(30-COUNTBLANK(Q4:Q33)&lt;&gt;0,COUNTIF(Q4:Q33,"&gt;="&amp;Renseignements!$H$10),"")</f>
        <v>3</v>
      </c>
      <c r="R39" s="36">
        <f>IF(30-COUNTBLANK(R4:R33)&lt;&gt;0,COUNTIF(R4:R33,"&gt;="&amp;Renseignements!$H$10),"")</f>
        <v>5</v>
      </c>
    </row>
    <row r="40" spans="1:47" x14ac:dyDescent="0.25">
      <c r="A40" s="47" t="s">
        <v>79</v>
      </c>
      <c r="B40" s="36">
        <f>IF(30-COUNTBLANK(B4:B33)&lt;&gt;0,COUNTIF(B4:B33,"&lt;"&amp;Renseignements!$H$10),"")</f>
        <v>3</v>
      </c>
      <c r="C40" s="36">
        <f>IF(30-COUNTBLANK(C4:C33)&lt;&gt;0,COUNTIF(C4:C33,"&lt;"&amp;Renseignements!$H$10),"")</f>
        <v>5</v>
      </c>
      <c r="D40" s="36">
        <f>IF(30-COUNTBLANK(D4:D33)&lt;&gt;0,COUNTIF(D4:D33,"&lt;"&amp;Renseignements!$H$10),"")</f>
        <v>3</v>
      </c>
      <c r="E40" s="36">
        <f>IF(30-COUNTBLANK(E4:E33)&lt;&gt;0,COUNTIF(E4:E33,"&lt;"&amp;Renseignements!$H$10),"")</f>
        <v>4</v>
      </c>
      <c r="F40" s="36">
        <f>IF(30-COUNTBLANK(F4:F33)&lt;&gt;0,COUNTIF(F4:F33,"&lt;"&amp;Renseignements!$H$10),"")</f>
        <v>5</v>
      </c>
      <c r="G40" s="36">
        <f>IF(30-COUNTBLANK(G4:G33)&lt;&gt;0,COUNTIF(G4:G33,"&lt;"&amp;Renseignements!$H$10),"")</f>
        <v>2</v>
      </c>
      <c r="H40" s="36">
        <f>IF(30-COUNTBLANK(H4:H33)&lt;&gt;0,COUNTIF(H4:H33,"&lt;"&amp;Renseignements!$H$10),"")</f>
        <v>4</v>
      </c>
      <c r="I40" s="36">
        <f>IF(30-COUNTBLANK(I4:I33)&lt;&gt;0,COUNTIF(I4:I33,"&lt;"&amp;Renseignements!$H$10),"")</f>
        <v>3</v>
      </c>
      <c r="J40" s="36">
        <f>IF(30-COUNTBLANK(J4:J33)&lt;&gt;0,COUNTIF(J4:J33,"&lt;"&amp;Renseignements!$H$10),"")</f>
        <v>3</v>
      </c>
      <c r="K40" s="36">
        <f>IF(30-COUNTBLANK(K4:K33)&lt;&gt;0,COUNTIF(K4:K33,"&lt;"&amp;Renseignements!$H$10),"")</f>
        <v>2</v>
      </c>
      <c r="L40" s="36">
        <f>IF(30-COUNTBLANK(L4:L33)&lt;&gt;0,COUNTIF(L4:L33,"&lt;"&amp;Renseignements!$H$10),"")</f>
        <v>6</v>
      </c>
      <c r="M40" s="36">
        <f>IF(30-COUNTBLANK(M4:M33)&lt;&gt;0,COUNTIF(M4:M33,"&lt;"&amp;Renseignements!$H$10),"")</f>
        <v>1</v>
      </c>
      <c r="N40" s="36">
        <f>IF(30-COUNTBLANK(N4:N33)&lt;&gt;0,COUNTIF(N4:N33,"&lt;"&amp;Renseignements!$H$10),"")</f>
        <v>4</v>
      </c>
      <c r="O40" s="36">
        <f>IF(30-COUNTBLANK(O4:O33)&lt;&gt;0,COUNTIF(O4:O33,"&lt;"&amp;Renseignements!$H$10),"")</f>
        <v>3</v>
      </c>
      <c r="P40" s="36">
        <f>IF(30-COUNTBLANK(P4:P33)&lt;&gt;0,COUNTIF(P4:P33,"&lt;"&amp;Renseignements!$H$10),"")</f>
        <v>3</v>
      </c>
      <c r="Q40" s="36">
        <f>IF(30-COUNTBLANK(Q4:Q33)&lt;&gt;0,COUNTIF(Q4:Q33,"&lt;"&amp;Renseignements!$H$10),"")</f>
        <v>3</v>
      </c>
      <c r="R40" s="36">
        <f>IF(30-COUNTBLANK(R4:R33)&lt;&gt;0,COUNTIF(R4:R33,"&lt;"&amp;Renseignements!$H$10),"")</f>
        <v>1</v>
      </c>
    </row>
    <row r="42" spans="1:47" x14ac:dyDescent="0.25">
      <c r="A42" s="47"/>
      <c r="B42" s="90">
        <f>B35</f>
        <v>0.52127659574468088</v>
      </c>
      <c r="C42" s="90">
        <f>J35</f>
        <v>0.64583333333333337</v>
      </c>
      <c r="D42" s="90">
        <f>N35</f>
        <v>0.5357142857142857</v>
      </c>
    </row>
    <row r="43" spans="1:47" x14ac:dyDescent="0.25">
      <c r="A43" s="47"/>
      <c r="B43" s="91"/>
      <c r="C43" s="91"/>
    </row>
    <row r="44" spans="1:47" x14ac:dyDescent="0.25">
      <c r="A44" s="47"/>
    </row>
  </sheetData>
  <sheetProtection sheet="1" objects="1" scenarios="1"/>
  <mergeCells count="13">
    <mergeCell ref="Y2:Y3"/>
    <mergeCell ref="B1:H1"/>
    <mergeCell ref="I1:L1"/>
    <mergeCell ref="B35:I35"/>
    <mergeCell ref="J35:M35"/>
    <mergeCell ref="N35:R35"/>
    <mergeCell ref="U2:U3"/>
    <mergeCell ref="W2:W3"/>
    <mergeCell ref="V2:V3"/>
    <mergeCell ref="T2:T3"/>
    <mergeCell ref="B2:I2"/>
    <mergeCell ref="J2:M2"/>
    <mergeCell ref="N2:R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Renseignements</vt:lpstr>
      <vt:lpstr>Listes élèves</vt:lpstr>
      <vt:lpstr>Saisie des résultats</vt:lpstr>
      <vt:lpstr>Synthèse des élèves</vt:lpstr>
      <vt:lpstr>Synthèse de la classe</vt:lpstr>
      <vt:lpstr>Résultats de la classe</vt:lpstr>
      <vt:lpstr>Compétences travaillées</vt:lpstr>
      <vt:lpstr>Traitement des résultats</vt:lpstr>
      <vt:lpstr>quatrenotes</vt:lpstr>
      <vt:lpstr>troisnotes</vt:lpstr>
      <vt:lpstr>'Synthèse des élèves'!Zone_d_impression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Paul</dc:creator>
  <cp:lastModifiedBy>Maxime Paul</cp:lastModifiedBy>
  <cp:lastPrinted>2018-08-05T12:58:33Z</cp:lastPrinted>
  <dcterms:created xsi:type="dcterms:W3CDTF">2011-08-26T17:46:28Z</dcterms:created>
  <dcterms:modified xsi:type="dcterms:W3CDTF">2018-08-05T13:30:06Z</dcterms:modified>
</cp:coreProperties>
</file>